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05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N101" i="1"/>
  <c r="N165"/>
  <c r="N160" l="1"/>
  <c r="N155"/>
  <c r="N154"/>
  <c r="N153"/>
  <c r="N148"/>
  <c r="N147"/>
  <c r="N146"/>
  <c r="N141"/>
  <c r="N140"/>
  <c r="N139"/>
  <c r="N138"/>
  <c r="N137"/>
  <c r="N136"/>
  <c r="N143" s="1"/>
  <c r="N131"/>
  <c r="N130"/>
  <c r="N129"/>
  <c r="N128"/>
  <c r="N127"/>
  <c r="N126"/>
  <c r="N125"/>
  <c r="N133" s="1"/>
  <c r="N124"/>
  <c r="N123"/>
  <c r="N118"/>
  <c r="N117"/>
  <c r="N116"/>
  <c r="N115"/>
  <c r="N114"/>
  <c r="N113"/>
  <c r="N112"/>
  <c r="N111"/>
  <c r="N110"/>
  <c r="N109"/>
  <c r="N104"/>
  <c r="N99"/>
  <c r="N98"/>
  <c r="N97"/>
  <c r="N96"/>
  <c r="N95"/>
  <c r="N94"/>
  <c r="N93"/>
  <c r="N92"/>
  <c r="N91"/>
  <c r="N86"/>
  <c r="N85"/>
  <c r="N88" s="1"/>
  <c r="N84"/>
  <c r="N79"/>
  <c r="N78"/>
  <c r="N77"/>
  <c r="N76"/>
  <c r="N75"/>
  <c r="N70"/>
  <c r="N69"/>
  <c r="N68"/>
  <c r="N63"/>
  <c r="N62"/>
  <c r="N61"/>
  <c r="N60"/>
  <c r="N59"/>
  <c r="N58"/>
  <c r="N57"/>
  <c r="N52"/>
  <c r="N51"/>
  <c r="N50"/>
  <c r="N49"/>
  <c r="N48"/>
  <c r="N47"/>
  <c r="N46"/>
  <c r="N54" s="1"/>
  <c r="N41"/>
  <c r="N40"/>
  <c r="N39"/>
  <c r="N38"/>
  <c r="N37"/>
  <c r="N36"/>
  <c r="N35"/>
  <c r="N34"/>
  <c r="N33"/>
  <c r="N32"/>
  <c r="N31"/>
  <c r="N30"/>
  <c r="N29"/>
  <c r="N28"/>
  <c r="N27"/>
  <c r="N43" s="1"/>
  <c r="N22"/>
  <c r="N21"/>
  <c r="N24" s="1"/>
  <c r="N20"/>
  <c r="N15"/>
  <c r="N14"/>
  <c r="M160"/>
  <c r="M155"/>
  <c r="M154"/>
  <c r="M153"/>
  <c r="M148"/>
  <c r="M147"/>
  <c r="M150" s="1"/>
  <c r="M141"/>
  <c r="M140"/>
  <c r="M139"/>
  <c r="M138"/>
  <c r="M137"/>
  <c r="M136"/>
  <c r="M131"/>
  <c r="M130"/>
  <c r="M128"/>
  <c r="M126"/>
  <c r="M125"/>
  <c r="M124"/>
  <c r="M123"/>
  <c r="M118"/>
  <c r="M117"/>
  <c r="M116"/>
  <c r="M115"/>
  <c r="M114"/>
  <c r="M113"/>
  <c r="M112"/>
  <c r="M111"/>
  <c r="M110"/>
  <c r="M109"/>
  <c r="M120" s="1"/>
  <c r="M104"/>
  <c r="M99"/>
  <c r="M98"/>
  <c r="M97"/>
  <c r="M96"/>
  <c r="M95"/>
  <c r="M94"/>
  <c r="M93"/>
  <c r="M92"/>
  <c r="M101" s="1"/>
  <c r="M91"/>
  <c r="M85"/>
  <c r="M84"/>
  <c r="M88" s="1"/>
  <c r="M79"/>
  <c r="M77"/>
  <c r="M76"/>
  <c r="M75"/>
  <c r="M70"/>
  <c r="M72" s="1"/>
  <c r="M69"/>
  <c r="M68"/>
  <c r="I101"/>
  <c r="M63"/>
  <c r="M62"/>
  <c r="M61"/>
  <c r="M60"/>
  <c r="M59"/>
  <c r="M58"/>
  <c r="M57"/>
  <c r="M52"/>
  <c r="M51"/>
  <c r="M49"/>
  <c r="M48"/>
  <c r="M47"/>
  <c r="M46"/>
  <c r="M41"/>
  <c r="M40"/>
  <c r="M39"/>
  <c r="M38"/>
  <c r="M37"/>
  <c r="M36"/>
  <c r="M35"/>
  <c r="M34"/>
  <c r="M33"/>
  <c r="M32"/>
  <c r="M31"/>
  <c r="M29"/>
  <c r="M28"/>
  <c r="M27"/>
  <c r="M22"/>
  <c r="M21"/>
  <c r="M20"/>
  <c r="M15"/>
  <c r="M14"/>
  <c r="N162"/>
  <c r="M162"/>
  <c r="L162"/>
  <c r="K162"/>
  <c r="J162"/>
  <c r="I162"/>
  <c r="H162"/>
  <c r="N157"/>
  <c r="L157"/>
  <c r="K157"/>
  <c r="J157"/>
  <c r="I157"/>
  <c r="H157"/>
  <c r="N150"/>
  <c r="L150"/>
  <c r="K150"/>
  <c r="J150"/>
  <c r="I150"/>
  <c r="H150"/>
  <c r="L143"/>
  <c r="K143"/>
  <c r="J143"/>
  <c r="I143"/>
  <c r="H143"/>
  <c r="L133"/>
  <c r="K133"/>
  <c r="J133"/>
  <c r="I133"/>
  <c r="H133"/>
  <c r="N120"/>
  <c r="L120"/>
  <c r="K120"/>
  <c r="J120"/>
  <c r="I120"/>
  <c r="H120"/>
  <c r="N106"/>
  <c r="M106"/>
  <c r="L106"/>
  <c r="K106"/>
  <c r="J106"/>
  <c r="I106"/>
  <c r="H106"/>
  <c r="L88"/>
  <c r="K88"/>
  <c r="J88"/>
  <c r="I88"/>
  <c r="H88"/>
  <c r="N81"/>
  <c r="L81"/>
  <c r="K81"/>
  <c r="J81"/>
  <c r="I81"/>
  <c r="H81"/>
  <c r="N72"/>
  <c r="L72"/>
  <c r="K72"/>
  <c r="J72"/>
  <c r="I72"/>
  <c r="H72"/>
  <c r="N65"/>
  <c r="L65"/>
  <c r="K65"/>
  <c r="J65"/>
  <c r="I65"/>
  <c r="H65"/>
  <c r="L54"/>
  <c r="K54"/>
  <c r="J54"/>
  <c r="I54"/>
  <c r="H54"/>
  <c r="L43"/>
  <c r="K43"/>
  <c r="J43"/>
  <c r="I43"/>
  <c r="H43"/>
  <c r="L24"/>
  <c r="K24"/>
  <c r="J24"/>
  <c r="I24"/>
  <c r="H24"/>
  <c r="N17"/>
  <c r="L17"/>
  <c r="K17"/>
  <c r="J17"/>
  <c r="I17"/>
  <c r="H17"/>
  <c r="M81" l="1"/>
  <c r="M157"/>
  <c r="M165" s="1"/>
  <c r="M24"/>
  <c r="M143"/>
  <c r="M17"/>
  <c r="M133"/>
  <c r="M43"/>
  <c r="M65"/>
  <c r="M54"/>
  <c r="I165"/>
  <c r="L165"/>
  <c r="H165"/>
  <c r="K165"/>
  <c r="J165"/>
  <c r="F162"/>
  <c r="E162"/>
  <c r="D162"/>
  <c r="C162"/>
  <c r="F157"/>
  <c r="E157"/>
  <c r="D157"/>
  <c r="C157"/>
  <c r="F150"/>
  <c r="E150"/>
  <c r="D150"/>
  <c r="C150"/>
  <c r="F143"/>
  <c r="E143"/>
  <c r="D143"/>
  <c r="C143"/>
  <c r="F133"/>
  <c r="E133"/>
  <c r="D133"/>
  <c r="C133"/>
  <c r="F120"/>
  <c r="E120"/>
  <c r="D120"/>
  <c r="C120"/>
  <c r="F106"/>
  <c r="E106"/>
  <c r="D106"/>
  <c r="C106"/>
  <c r="F101"/>
  <c r="E101"/>
  <c r="D101"/>
  <c r="C101"/>
  <c r="F88"/>
  <c r="E88"/>
  <c r="D88"/>
  <c r="C88"/>
  <c r="F81"/>
  <c r="E81"/>
  <c r="D81"/>
  <c r="C81"/>
  <c r="F72"/>
  <c r="E72"/>
  <c r="D72"/>
  <c r="C72"/>
  <c r="F65"/>
  <c r="E65"/>
  <c r="D65"/>
  <c r="C65"/>
  <c r="F54"/>
  <c r="E54"/>
  <c r="D54"/>
  <c r="C54"/>
  <c r="F43"/>
  <c r="E43"/>
  <c r="D43"/>
  <c r="C43"/>
  <c r="F24"/>
  <c r="E24"/>
  <c r="D24"/>
  <c r="C24"/>
  <c r="F17"/>
  <c r="E17"/>
  <c r="D17"/>
  <c r="C17"/>
  <c r="G160"/>
  <c r="G162" s="1"/>
  <c r="G155"/>
  <c r="G154"/>
  <c r="G153"/>
  <c r="G148"/>
  <c r="G147"/>
  <c r="G146"/>
  <c r="G141"/>
  <c r="G140"/>
  <c r="G139"/>
  <c r="G138"/>
  <c r="G137"/>
  <c r="G136"/>
  <c r="G131"/>
  <c r="G130"/>
  <c r="G129"/>
  <c r="G128"/>
  <c r="G127"/>
  <c r="G126"/>
  <c r="G125"/>
  <c r="G124"/>
  <c r="G123"/>
  <c r="G118"/>
  <c r="G117"/>
  <c r="G116"/>
  <c r="G115"/>
  <c r="G114"/>
  <c r="G113"/>
  <c r="G112"/>
  <c r="G111"/>
  <c r="G110"/>
  <c r="G109"/>
  <c r="G104"/>
  <c r="G106" s="1"/>
  <c r="G99"/>
  <c r="G98"/>
  <c r="G97"/>
  <c r="G96"/>
  <c r="G95"/>
  <c r="G94"/>
  <c r="G93"/>
  <c r="G92"/>
  <c r="G91"/>
  <c r="G86"/>
  <c r="G85"/>
  <c r="G84"/>
  <c r="G79"/>
  <c r="G78"/>
  <c r="G77"/>
  <c r="G76"/>
  <c r="G75"/>
  <c r="G70"/>
  <c r="G69"/>
  <c r="G68"/>
  <c r="G63"/>
  <c r="G62"/>
  <c r="G61"/>
  <c r="G60"/>
  <c r="G59"/>
  <c r="G58"/>
  <c r="G57"/>
  <c r="G52"/>
  <c r="G51"/>
  <c r="G50"/>
  <c r="G49"/>
  <c r="G48"/>
  <c r="G47"/>
  <c r="G46"/>
  <c r="G41"/>
  <c r="G40"/>
  <c r="G39"/>
  <c r="G38"/>
  <c r="G37"/>
  <c r="G36"/>
  <c r="G35"/>
  <c r="G34"/>
  <c r="G33"/>
  <c r="G32"/>
  <c r="G31"/>
  <c r="G30"/>
  <c r="G29"/>
  <c r="G28"/>
  <c r="G27"/>
  <c r="G22"/>
  <c r="G21"/>
  <c r="G20"/>
  <c r="G15"/>
  <c r="G14"/>
  <c r="G24" l="1"/>
  <c r="G54"/>
  <c r="G72"/>
  <c r="G88"/>
  <c r="G133"/>
  <c r="G143"/>
  <c r="G81"/>
  <c r="G101"/>
  <c r="G17"/>
  <c r="G65"/>
  <c r="G120"/>
  <c r="G157"/>
  <c r="G43"/>
  <c r="G150"/>
  <c r="D165"/>
  <c r="C165"/>
  <c r="F165"/>
  <c r="E165"/>
  <c r="G165" l="1"/>
</calcChain>
</file>

<file path=xl/sharedStrings.xml><?xml version="1.0" encoding="utf-8"?>
<sst xmlns="http://schemas.openxmlformats.org/spreadsheetml/2006/main" count="443" uniqueCount="212">
  <si>
    <t>Código</t>
  </si>
  <si>
    <t>Empleado</t>
  </si>
  <si>
    <t>Sueldo</t>
  </si>
  <si>
    <t>Vacaciones a tiempo</t>
  </si>
  <si>
    <t>Prima de vacaciones a tiempo</t>
  </si>
  <si>
    <t>*TOTAL* *PERCEPCIONES*</t>
  </si>
  <si>
    <t>Subs al Empleo (mes)</t>
  </si>
  <si>
    <t>I.S.R. Art174</t>
  </si>
  <si>
    <t>I.S.R. (mes)</t>
  </si>
  <si>
    <t>Préstamo empresa</t>
  </si>
  <si>
    <t>Ajuste al neto</t>
  </si>
  <si>
    <t>*TOTAL* *DEDUCCIONES*</t>
  </si>
  <si>
    <t>*NETO*</t>
  </si>
  <si>
    <t>Departamento 1 CADI</t>
  </si>
  <si>
    <t>004</t>
  </si>
  <si>
    <t>Carrillo Morales Rosalinda</t>
  </si>
  <si>
    <t>015</t>
  </si>
  <si>
    <t>Vazquez Gonzalez Dominga</t>
  </si>
  <si>
    <t>016</t>
  </si>
  <si>
    <t>Villa Sanchez Elizabeth</t>
  </si>
  <si>
    <t>020</t>
  </si>
  <si>
    <t>Loza Vazquez Ma. Ofelia</t>
  </si>
  <si>
    <t>035</t>
  </si>
  <si>
    <t>Hernandez Perez Martha Guadalupe</t>
  </si>
  <si>
    <t>161</t>
  </si>
  <si>
    <t>Bautista Aguilera Virginia</t>
  </si>
  <si>
    <t>185</t>
  </si>
  <si>
    <t>Flores Barbosa Juana Araceli</t>
  </si>
  <si>
    <t>199</t>
  </si>
  <si>
    <t>Salgado Castellanos Blanca</t>
  </si>
  <si>
    <t>262</t>
  </si>
  <si>
    <t>Castro  Villasano Rut Esmeralda</t>
  </si>
  <si>
    <t>293</t>
  </si>
  <si>
    <t>Marquez  Navarro Rosa Erika</t>
  </si>
  <si>
    <t>296</t>
  </si>
  <si>
    <t>Loza Morales Diana Laura</t>
  </si>
  <si>
    <t>316</t>
  </si>
  <si>
    <t>Lua Cisneros Ericka Jazmin</t>
  </si>
  <si>
    <t>325</t>
  </si>
  <si>
    <t>Garcia Lara Gloria</t>
  </si>
  <si>
    <t>358</t>
  </si>
  <si>
    <t>Leon Alvarez Anna Alejandra</t>
  </si>
  <si>
    <t>362</t>
  </si>
  <si>
    <t>Tellez Becerra Jessica</t>
  </si>
  <si>
    <t>Total Depto</t>
  </si>
  <si>
    <t xml:space="preserve">  -----------------------</t>
  </si>
  <si>
    <t>Departamento 3 CAIC I</t>
  </si>
  <si>
    <t>014</t>
  </si>
  <si>
    <t>Valdivia  Zaragoza Josefina</t>
  </si>
  <si>
    <t>198</t>
  </si>
  <si>
    <t>Enriquez Salgado Leslie Elizabeth</t>
  </si>
  <si>
    <t>264</t>
  </si>
  <si>
    <t>Ramos Rodriguez Montserrath</t>
  </si>
  <si>
    <t>302</t>
  </si>
  <si>
    <t>Santoyo Godinez Veronica Stefania</t>
  </si>
  <si>
    <t>335</t>
  </si>
  <si>
    <t>Cervantes  Garibay Ingrid Naomi</t>
  </si>
  <si>
    <t>336</t>
  </si>
  <si>
    <t>Santiago Baeza Pammela Monterrat</t>
  </si>
  <si>
    <t>359</t>
  </si>
  <si>
    <t>Gomez Rios Dayanara</t>
  </si>
  <si>
    <t>Departamento 4 CASA DIA</t>
  </si>
  <si>
    <t>025</t>
  </si>
  <si>
    <t>Diaz Alvarez Olivia</t>
  </si>
  <si>
    <t>034</t>
  </si>
  <si>
    <t>Cruz Aviña Bibiana</t>
  </si>
  <si>
    <t>054</t>
  </si>
  <si>
    <t>Flores Ramos Teresa</t>
  </si>
  <si>
    <t>113</t>
  </si>
  <si>
    <t>Vazquez  Salazar Sandra Guillermina</t>
  </si>
  <si>
    <t>330</t>
  </si>
  <si>
    <t>Villarruel Gutierrez Syndira Pouleth</t>
  </si>
  <si>
    <t>334</t>
  </si>
  <si>
    <t>Flores Valdovinos Monserrat</t>
  </si>
  <si>
    <t>367</t>
  </si>
  <si>
    <t>Napoles Martinez Marcela Berenice</t>
  </si>
  <si>
    <t>Departamento 6 COMEDOR ASISTENCIAL</t>
  </si>
  <si>
    <t>044</t>
  </si>
  <si>
    <t>Basulto  Lopez  Carlos</t>
  </si>
  <si>
    <t>166</t>
  </si>
  <si>
    <t>Venegas Mota Marisa</t>
  </si>
  <si>
    <t>317</t>
  </si>
  <si>
    <t>Martinez Castillo  Maria Cristina</t>
  </si>
  <si>
    <t>363</t>
  </si>
  <si>
    <t>Bravo Silva  Beatriz</t>
  </si>
  <si>
    <t>364</t>
  </si>
  <si>
    <t>Bravo Silva Imelda</t>
  </si>
  <si>
    <t>Departamento 9 COMEDOR ZULA</t>
  </si>
  <si>
    <t>029</t>
  </si>
  <si>
    <t>Rojo Leyva Maria Esther</t>
  </si>
  <si>
    <t>040</t>
  </si>
  <si>
    <t>Flores Vazquez Maria Del Refugio</t>
  </si>
  <si>
    <t>255</t>
  </si>
  <si>
    <t>Cardenas  Cardenas Maria Guadalupe</t>
  </si>
  <si>
    <t>Departamento 11 PPNNA Y UAVI</t>
  </si>
  <si>
    <t>076</t>
  </si>
  <si>
    <t>Ceron Alvarado Alma Carolina</t>
  </si>
  <si>
    <t>078</t>
  </si>
  <si>
    <t>Nuñez Hernandez Dalia Hilda</t>
  </si>
  <si>
    <t>277</t>
  </si>
  <si>
    <t>Salamanca Hernandez Pilar Del Carmen</t>
  </si>
  <si>
    <t>306</t>
  </si>
  <si>
    <t>Mercado Zuñiga Marlon Vinicio</t>
  </si>
  <si>
    <t>307</t>
  </si>
  <si>
    <t>Villa Sanchez Jose Gerardo</t>
  </si>
  <si>
    <t>351</t>
  </si>
  <si>
    <t>Duran Loera Edgar Omar</t>
  </si>
  <si>
    <t>Departamento 12 CENTRO COMUNITARIO EL ROSARIO</t>
  </si>
  <si>
    <t>183</t>
  </si>
  <si>
    <t>Lopez Andrade Claudia Gabriela</t>
  </si>
  <si>
    <t>256</t>
  </si>
  <si>
    <t>Rios Hinojosa Dayanara</t>
  </si>
  <si>
    <t>289</t>
  </si>
  <si>
    <t>Arriaga Ornelas Ma. Guadalupe</t>
  </si>
  <si>
    <t>Departamento 13 CRIO</t>
  </si>
  <si>
    <t>028</t>
  </si>
  <si>
    <t>Martinez Lopez Ana Paulina</t>
  </si>
  <si>
    <t>118</t>
  </si>
  <si>
    <t>Perez Sanchez Luz Maria</t>
  </si>
  <si>
    <t>260</t>
  </si>
  <si>
    <t>Cervantes Garcia Odalys</t>
  </si>
  <si>
    <t>291</t>
  </si>
  <si>
    <t>Aguilar Rodriguez Alicia</t>
  </si>
  <si>
    <t>298</t>
  </si>
  <si>
    <t>Garcia Ortiz Alinne Reyna</t>
  </si>
  <si>
    <t>341</t>
  </si>
  <si>
    <t>Sanchez Ramirez Araceli</t>
  </si>
  <si>
    <t>345</t>
  </si>
  <si>
    <t>Leal Contreras Gisela</t>
  </si>
  <si>
    <t>353</t>
  </si>
  <si>
    <t>Zuñiga  Lerma Zyanya Denisse</t>
  </si>
  <si>
    <t>355</t>
  </si>
  <si>
    <t>Alatorre Veloz Liliana Guadalupe</t>
  </si>
  <si>
    <t>Departamento 14 DIRECCION GENERAL</t>
  </si>
  <si>
    <t>052</t>
  </si>
  <si>
    <t>Flores Herrera Juan Gabriel</t>
  </si>
  <si>
    <t>058</t>
  </si>
  <si>
    <t>Gomez Herrera Liliana</t>
  </si>
  <si>
    <t>157</t>
  </si>
  <si>
    <t>Ramirez  Jaramillo Victor Manuel</t>
  </si>
  <si>
    <t>159</t>
  </si>
  <si>
    <t>Zuñiga Castro Javier</t>
  </si>
  <si>
    <t>222</t>
  </si>
  <si>
    <t>Maldonado Magaña Ana Estela</t>
  </si>
  <si>
    <t>275</t>
  </si>
  <si>
    <t>Zaragoza Pantoja Eduardo Javier</t>
  </si>
  <si>
    <t>343</t>
  </si>
  <si>
    <t>Barajas Adame Ana Esmeralda</t>
  </si>
  <si>
    <t>344</t>
  </si>
  <si>
    <t>Licona Godinez Efrain</t>
  </si>
  <si>
    <t>346</t>
  </si>
  <si>
    <t>Rivera Magaña Felipe</t>
  </si>
  <si>
    <t>366</t>
  </si>
  <si>
    <t>Luna Zuno Fernando Jose</t>
  </si>
  <si>
    <t>Departamento 15 TRANSPARENCIA</t>
  </si>
  <si>
    <t>252</t>
  </si>
  <si>
    <t>Rodriguez Gutierrez Monica</t>
  </si>
  <si>
    <t>Departamento 16 FORTALECIMIENTO DE LA FAMILIA</t>
  </si>
  <si>
    <t>200</t>
  </si>
  <si>
    <t>Ortega Becerra Andrea Guadalupe</t>
  </si>
  <si>
    <t>245</t>
  </si>
  <si>
    <t>Cervantes Andrade Nancy Gabriela</t>
  </si>
  <si>
    <t>270</t>
  </si>
  <si>
    <t>Zaragoza Gonzalez Maria Rebeca</t>
  </si>
  <si>
    <t>276</t>
  </si>
  <si>
    <t>Vazquez Cervantes Lucila</t>
  </si>
  <si>
    <t>282</t>
  </si>
  <si>
    <t>Aranda Hernández Sofía</t>
  </si>
  <si>
    <t>342</t>
  </si>
  <si>
    <t>Torres Negrete Alma Rocio</t>
  </si>
  <si>
    <t>352</t>
  </si>
  <si>
    <t>Retana Castellanos Melissa</t>
  </si>
  <si>
    <t>356</t>
  </si>
  <si>
    <t>Velasco Moncada Adriana Patricia</t>
  </si>
  <si>
    <t>365</t>
  </si>
  <si>
    <t>Reynaga De Alba Karla Leticia</t>
  </si>
  <si>
    <t>Departamento 17 RECURSOS HUMANOS Y JURIDICOS</t>
  </si>
  <si>
    <t>237</t>
  </si>
  <si>
    <t>Cervates Zamora Maria Xitlali</t>
  </si>
  <si>
    <t>254</t>
  </si>
  <si>
    <t>Avila Valencia Martha Patricia</t>
  </si>
  <si>
    <t>280</t>
  </si>
  <si>
    <t>Lozano Saavedra Ana Rosa</t>
  </si>
  <si>
    <t>Departamento 18 ASISTENCIA SOCIAL</t>
  </si>
  <si>
    <t>148</t>
  </si>
  <si>
    <t>Gallegos Ortiz Zayra Berenice</t>
  </si>
  <si>
    <t>305</t>
  </si>
  <si>
    <t>Garcia Ramos Liliana</t>
  </si>
  <si>
    <t>360</t>
  </si>
  <si>
    <t>Flores Arias Dulce Maleny</t>
  </si>
  <si>
    <t>Departamento 19 ADMINISTRACION Y FINANZAS</t>
  </si>
  <si>
    <t>043</t>
  </si>
  <si>
    <t>Alvarez Cruz Ma. Mercedes</t>
  </si>
  <si>
    <t>348</t>
  </si>
  <si>
    <t>Evangelista Aguilar Blanca Isela</t>
  </si>
  <si>
    <t>Departamento 20 SEGURIDAD ALIMENTARIA</t>
  </si>
  <si>
    <t>152</t>
  </si>
  <si>
    <t>Maciel Martinez Jorge Luis</t>
  </si>
  <si>
    <t>292</t>
  </si>
  <si>
    <t>Gaytan Castellanos Maria Fernanda</t>
  </si>
  <si>
    <t>340</t>
  </si>
  <si>
    <t>Lopez Lopez Marlene Jaquelyne</t>
  </si>
  <si>
    <t>Departamento 21 DIF CENTRAL</t>
  </si>
  <si>
    <t>361</t>
  </si>
  <si>
    <t>Moreno Duran Samuel Ulises</t>
  </si>
  <si>
    <t xml:space="preserve">  =============</t>
  </si>
  <si>
    <t>Total Gral.</t>
  </si>
  <si>
    <t xml:space="preserve"> </t>
  </si>
  <si>
    <t>SISTEMA PARA EL DESARROLLO INTEGRAL DE LA FAMILIA DEL</t>
  </si>
  <si>
    <t>MUNICIPIO DE OCOTLÁN JALISCO</t>
  </si>
  <si>
    <t>NÓMINA DEL MES DE DICIEMBRE 2022</t>
  </si>
  <si>
    <t>Aguinaldo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</si>
</sst>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0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</fills>
  <borders count="5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/>
      <top style="thin">
        <color rgb="FF0000FD"/>
      </top>
      <bottom style="double">
        <color rgb="FF0000FD"/>
      </bottom>
      <diagonal/>
    </border>
    <border>
      <left/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0" borderId="0" xfId="0" applyNumberFormat="1" applyFont="1"/>
    <xf numFmtId="164" fontId="7" fillId="0" borderId="0" xfId="0" applyNumberFormat="1" applyFont="1"/>
    <xf numFmtId="49" fontId="9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164" fontId="6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49" fontId="1" fillId="0" borderId="0" xfId="0" applyNumberFormat="1" applyFont="1"/>
    <xf numFmtId="164" fontId="7" fillId="0" borderId="0" xfId="0" applyNumberFormat="1" applyFont="1"/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49" fontId="7" fillId="0" borderId="0" xfId="0" applyNumberFormat="1" applyFont="1"/>
    <xf numFmtId="49" fontId="1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164" fontId="9" fillId="2" borderId="3" xfId="0" applyNumberFormat="1" applyFont="1" applyFill="1" applyBorder="1" applyAlignment="1">
      <alignment horizontal="center" wrapText="1"/>
    </xf>
    <xf numFmtId="164" fontId="9" fillId="2" borderId="4" xfId="0" applyNumberFormat="1" applyFont="1" applyFill="1" applyBorder="1" applyAlignment="1">
      <alignment horizontal="center" wrapText="1"/>
    </xf>
    <xf numFmtId="164" fontId="1" fillId="0" borderId="0" xfId="0" applyNumberFormat="1" applyFont="1" applyBorder="1"/>
    <xf numFmtId="0" fontId="0" fillId="0" borderId="0" xfId="0" applyBorder="1"/>
    <xf numFmtId="164" fontId="1" fillId="0" borderId="0" xfId="0" applyNumberFormat="1" applyFont="1" applyBorder="1" applyAlignment="1">
      <alignment horizontal="right"/>
    </xf>
    <xf numFmtId="164" fontId="7" fillId="0" borderId="0" xfId="0" applyNumberFormat="1" applyFont="1" applyBorder="1"/>
    <xf numFmtId="164" fontId="9" fillId="2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29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mruColors>
      <color rgb="FF9900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0</xdr:rowOff>
    </xdr:from>
    <xdr:to>
      <xdr:col>2</xdr:col>
      <xdr:colOff>9525</xdr:colOff>
      <xdr:row>6</xdr:row>
      <xdr:rowOff>134590</xdr:rowOff>
    </xdr:to>
    <xdr:pic>
      <xdr:nvPicPr>
        <xdr:cNvPr id="2" name="1 Imagen" descr="DIF-HORIZONTAL-POSITIVO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0"/>
          <a:ext cx="2562225" cy="1439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8"/>
  <sheetViews>
    <sheetView tabSelected="1" workbookViewId="0">
      <pane xSplit="2" ySplit="8" topLeftCell="C147" activePane="bottomRight" state="frozen"/>
      <selection pane="topRight" activeCell="C1" sqref="C1"/>
      <selection pane="bottomLeft" activeCell="A9" sqref="A9"/>
      <selection pane="bottomRight" activeCell="A155" sqref="A155"/>
    </sheetView>
  </sheetViews>
  <sheetFormatPr baseColWidth="10" defaultRowHeight="11.25"/>
  <cols>
    <col min="1" max="1" width="12.28515625" style="2" customWidth="1"/>
    <col min="2" max="2" width="30.7109375" style="1" customWidth="1"/>
    <col min="3" max="5" width="15.7109375" style="1" customWidth="1"/>
    <col min="6" max="6" width="15.7109375" style="31" customWidth="1"/>
    <col min="7" max="14" width="15.7109375" style="1" customWidth="1"/>
    <col min="15" max="16384" width="11.42578125" style="1"/>
  </cols>
  <sheetData>
    <row r="1" spans="1:14" ht="18" customHeight="1">
      <c r="A1" s="6"/>
      <c r="B1" s="13" t="s">
        <v>207</v>
      </c>
      <c r="C1" s="14"/>
    </row>
    <row r="2" spans="1:14" ht="24.95" customHeight="1">
      <c r="A2" s="7"/>
      <c r="B2" s="17" t="s">
        <v>208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5.75" customHeight="1">
      <c r="B3" s="12" t="s">
        <v>209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15">
      <c r="B4" s="15"/>
      <c r="C4" s="16"/>
    </row>
    <row r="5" spans="1:14" ht="18">
      <c r="B5" s="12" t="s">
        <v>210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B6" s="4"/>
    </row>
    <row r="8" spans="1:14" s="3" customFormat="1" ht="34.5" thickBot="1">
      <c r="A8" s="10" t="s">
        <v>0</v>
      </c>
      <c r="B8" s="11" t="s">
        <v>1</v>
      </c>
      <c r="C8" s="11" t="s">
        <v>2</v>
      </c>
      <c r="D8" s="11" t="s">
        <v>3</v>
      </c>
      <c r="E8" s="29" t="s">
        <v>4</v>
      </c>
      <c r="F8" s="35" t="s">
        <v>211</v>
      </c>
      <c r="G8" s="30" t="s">
        <v>5</v>
      </c>
      <c r="H8" s="11" t="s">
        <v>6</v>
      </c>
      <c r="I8" s="11" t="s">
        <v>7</v>
      </c>
      <c r="J8" s="11" t="s">
        <v>8</v>
      </c>
      <c r="K8" s="11" t="s">
        <v>9</v>
      </c>
      <c r="L8" s="11" t="s">
        <v>10</v>
      </c>
      <c r="M8" s="11" t="s">
        <v>11</v>
      </c>
      <c r="N8" s="11" t="s">
        <v>12</v>
      </c>
    </row>
    <row r="9" spans="1:14" ht="12" thickTop="1"/>
    <row r="11" spans="1:14">
      <c r="A11" s="8"/>
    </row>
    <row r="13" spans="1:14" ht="15">
      <c r="A13" s="25" t="s">
        <v>190</v>
      </c>
      <c r="B13" s="21"/>
      <c r="C13" s="21"/>
      <c r="D13" s="21"/>
      <c r="E13" s="21"/>
      <c r="F13" s="32"/>
      <c r="G13" s="21"/>
      <c r="H13" s="21"/>
      <c r="I13" s="21"/>
      <c r="J13" s="21"/>
      <c r="K13" s="21"/>
      <c r="L13" s="21"/>
      <c r="M13" s="21"/>
      <c r="N13" s="21"/>
    </row>
    <row r="14" spans="1:14">
      <c r="A14" s="23" t="s">
        <v>191</v>
      </c>
      <c r="B14" s="22" t="s">
        <v>192</v>
      </c>
      <c r="C14" s="22">
        <v>6358</v>
      </c>
      <c r="D14" s="22">
        <v>3179</v>
      </c>
      <c r="E14" s="22">
        <v>794.75</v>
      </c>
      <c r="F14" s="31">
        <v>15895</v>
      </c>
      <c r="G14" s="22">
        <f>SUM(C14:F14)</f>
        <v>26226.75</v>
      </c>
      <c r="H14" s="22">
        <v>0</v>
      </c>
      <c r="I14" s="22">
        <v>1366.76</v>
      </c>
      <c r="J14" s="22">
        <v>769.76</v>
      </c>
      <c r="K14" s="22">
        <v>0</v>
      </c>
      <c r="L14" s="22">
        <v>0</v>
      </c>
      <c r="M14" s="22">
        <f>SUM(H14:L14)</f>
        <v>2136.52</v>
      </c>
      <c r="N14" s="22">
        <f>+G14-M14</f>
        <v>24090.23</v>
      </c>
    </row>
    <row r="15" spans="1:14">
      <c r="A15" s="23" t="s">
        <v>193</v>
      </c>
      <c r="B15" s="22" t="s">
        <v>194</v>
      </c>
      <c r="C15" s="22">
        <v>9200</v>
      </c>
      <c r="D15" s="22">
        <v>4600</v>
      </c>
      <c r="E15" s="22">
        <v>1150</v>
      </c>
      <c r="F15" s="31">
        <v>23000</v>
      </c>
      <c r="G15" s="22">
        <f>SUM(C15:F15)</f>
        <v>37950</v>
      </c>
      <c r="H15" s="22">
        <v>0</v>
      </c>
      <c r="I15" s="22">
        <v>4426.54</v>
      </c>
      <c r="J15" s="22">
        <v>1525.48</v>
      </c>
      <c r="K15" s="22">
        <v>0</v>
      </c>
      <c r="L15" s="22">
        <v>-0.02</v>
      </c>
      <c r="M15" s="22">
        <f>SUM(H15:L15)</f>
        <v>5952</v>
      </c>
      <c r="N15" s="22">
        <f>+G15-M15</f>
        <v>31998</v>
      </c>
    </row>
    <row r="16" spans="1:14">
      <c r="A16" s="27" t="s">
        <v>44</v>
      </c>
      <c r="B16" s="24"/>
      <c r="C16" s="24" t="s">
        <v>45</v>
      </c>
      <c r="D16" s="24" t="s">
        <v>45</v>
      </c>
      <c r="E16" s="24" t="s">
        <v>45</v>
      </c>
      <c r="F16" s="33" t="s">
        <v>45</v>
      </c>
      <c r="G16" s="24" t="s">
        <v>45</v>
      </c>
      <c r="H16" s="24" t="s">
        <v>45</v>
      </c>
      <c r="I16" s="24" t="s">
        <v>45</v>
      </c>
      <c r="J16" s="24" t="s">
        <v>45</v>
      </c>
      <c r="K16" s="24" t="s">
        <v>45</v>
      </c>
      <c r="L16" s="24" t="s">
        <v>45</v>
      </c>
      <c r="M16" s="24" t="s">
        <v>45</v>
      </c>
      <c r="N16" s="24" t="s">
        <v>45</v>
      </c>
    </row>
    <row r="17" spans="1:14" ht="15">
      <c r="A17" s="21"/>
      <c r="B17" s="21"/>
      <c r="C17" s="28">
        <f t="shared" ref="C17:F17" si="0">SUM(C14:C15)</f>
        <v>15558</v>
      </c>
      <c r="D17" s="28">
        <f t="shared" si="0"/>
        <v>7779</v>
      </c>
      <c r="E17" s="28">
        <f t="shared" si="0"/>
        <v>1944.75</v>
      </c>
      <c r="F17" s="28">
        <f t="shared" si="0"/>
        <v>38895</v>
      </c>
      <c r="G17" s="28">
        <f>SUM(G14:G15)</f>
        <v>64176.75</v>
      </c>
      <c r="H17" s="28">
        <f t="shared" ref="H17:N17" si="1">SUM(H14:H15)</f>
        <v>0</v>
      </c>
      <c r="I17" s="28">
        <f t="shared" si="1"/>
        <v>5793.3</v>
      </c>
      <c r="J17" s="28">
        <f t="shared" si="1"/>
        <v>2295.2399999999998</v>
      </c>
      <c r="K17" s="28">
        <f t="shared" si="1"/>
        <v>0</v>
      </c>
      <c r="L17" s="28">
        <f t="shared" si="1"/>
        <v>-0.02</v>
      </c>
      <c r="M17" s="28">
        <f t="shared" si="1"/>
        <v>8088.52</v>
      </c>
      <c r="N17" s="28">
        <f t="shared" si="1"/>
        <v>56088.229999999996</v>
      </c>
    </row>
    <row r="18" spans="1:14">
      <c r="A18" s="19"/>
      <c r="B18" s="18"/>
      <c r="C18" s="18"/>
      <c r="D18" s="18"/>
      <c r="E18" s="18"/>
      <c r="G18" s="18"/>
      <c r="H18" s="18"/>
      <c r="I18" s="18"/>
      <c r="J18" s="18"/>
      <c r="K18" s="18"/>
      <c r="L18" s="18"/>
      <c r="M18" s="18"/>
      <c r="N18" s="18"/>
    </row>
    <row r="19" spans="1:14" ht="15">
      <c r="A19" s="25" t="s">
        <v>183</v>
      </c>
      <c r="B19" s="21"/>
      <c r="C19" s="21"/>
      <c r="D19" s="21"/>
      <c r="E19" s="21"/>
      <c r="G19" s="21"/>
      <c r="H19" s="21"/>
      <c r="I19" s="21"/>
      <c r="J19" s="21"/>
      <c r="K19" s="21"/>
      <c r="L19" s="21"/>
      <c r="M19" s="21"/>
      <c r="N19" s="21"/>
    </row>
    <row r="20" spans="1:14">
      <c r="A20" s="23" t="s">
        <v>188</v>
      </c>
      <c r="B20" s="22" t="s">
        <v>189</v>
      </c>
      <c r="C20" s="22">
        <v>8311.51</v>
      </c>
      <c r="D20" s="22">
        <v>2529.59</v>
      </c>
      <c r="E20" s="22">
        <v>632.4</v>
      </c>
      <c r="F20" s="31">
        <v>11385.63</v>
      </c>
      <c r="G20" s="22">
        <f t="shared" ref="G20:G22" si="2">SUM(C20:F20)</f>
        <v>22859.129999999997</v>
      </c>
      <c r="H20" s="22">
        <v>0</v>
      </c>
      <c r="I20" s="22">
        <v>1445.63</v>
      </c>
      <c r="J20" s="22">
        <v>978.42</v>
      </c>
      <c r="K20" s="22">
        <v>0</v>
      </c>
      <c r="L20" s="22">
        <v>-0.12</v>
      </c>
      <c r="M20" s="22">
        <f>SUM(H20:L20)</f>
        <v>2423.9300000000003</v>
      </c>
      <c r="N20" s="22">
        <f t="shared" ref="N20:N22" si="3">+G20-M20</f>
        <v>20435.199999999997</v>
      </c>
    </row>
    <row r="21" spans="1:14">
      <c r="A21" s="23" t="s">
        <v>184</v>
      </c>
      <c r="B21" s="22" t="s">
        <v>185</v>
      </c>
      <c r="C21" s="22">
        <v>6000</v>
      </c>
      <c r="D21" s="22">
        <v>3000</v>
      </c>
      <c r="E21" s="22">
        <v>750</v>
      </c>
      <c r="F21" s="31">
        <v>14794.52</v>
      </c>
      <c r="G21" s="22">
        <f t="shared" si="2"/>
        <v>24544.52</v>
      </c>
      <c r="H21" s="22">
        <v>0</v>
      </c>
      <c r="I21" s="22">
        <v>1532.39</v>
      </c>
      <c r="J21" s="22">
        <v>708.92</v>
      </c>
      <c r="K21" s="22">
        <v>6000</v>
      </c>
      <c r="L21" s="22">
        <v>0.01</v>
      </c>
      <c r="M21" s="22">
        <f t="shared" ref="M21:M22" si="4">SUM(H21:L21)</f>
        <v>8241.32</v>
      </c>
      <c r="N21" s="22">
        <f t="shared" si="3"/>
        <v>16303.2</v>
      </c>
    </row>
    <row r="22" spans="1:14">
      <c r="A22" s="23" t="s">
        <v>186</v>
      </c>
      <c r="B22" s="22" t="s">
        <v>187</v>
      </c>
      <c r="C22" s="22">
        <v>6000</v>
      </c>
      <c r="D22" s="22">
        <v>1200</v>
      </c>
      <c r="E22" s="22">
        <v>300</v>
      </c>
      <c r="F22" s="31">
        <v>11901.37</v>
      </c>
      <c r="G22" s="22">
        <f t="shared" si="2"/>
        <v>19401.370000000003</v>
      </c>
      <c r="H22" s="22">
        <v>0</v>
      </c>
      <c r="I22" s="22">
        <v>980.81</v>
      </c>
      <c r="J22" s="22">
        <v>298.33999999999997</v>
      </c>
      <c r="K22" s="22">
        <v>0</v>
      </c>
      <c r="L22" s="22">
        <v>0.02</v>
      </c>
      <c r="M22" s="22">
        <f t="shared" si="4"/>
        <v>1279.1699999999998</v>
      </c>
      <c r="N22" s="22">
        <f t="shared" si="3"/>
        <v>18122.200000000004</v>
      </c>
    </row>
    <row r="23" spans="1:14">
      <c r="A23" s="27" t="s">
        <v>44</v>
      </c>
      <c r="B23" s="24"/>
      <c r="C23" s="24" t="s">
        <v>45</v>
      </c>
      <c r="D23" s="24" t="s">
        <v>45</v>
      </c>
      <c r="E23" s="24" t="s">
        <v>45</v>
      </c>
      <c r="F23" s="33" t="s">
        <v>45</v>
      </c>
      <c r="G23" s="24" t="s">
        <v>45</v>
      </c>
      <c r="H23" s="24" t="s">
        <v>45</v>
      </c>
      <c r="I23" s="24" t="s">
        <v>45</v>
      </c>
      <c r="J23" s="24" t="s">
        <v>45</v>
      </c>
      <c r="K23" s="24" t="s">
        <v>45</v>
      </c>
      <c r="L23" s="24" t="s">
        <v>45</v>
      </c>
      <c r="M23" s="24" t="s">
        <v>45</v>
      </c>
      <c r="N23" s="24" t="s">
        <v>45</v>
      </c>
    </row>
    <row r="24" spans="1:14" ht="15">
      <c r="A24" s="21"/>
      <c r="B24" s="21"/>
      <c r="C24" s="28">
        <f t="shared" ref="C24:F24" si="5">SUM(C20:C22)</f>
        <v>20311.510000000002</v>
      </c>
      <c r="D24" s="28">
        <f t="shared" si="5"/>
        <v>6729.59</v>
      </c>
      <c r="E24" s="28">
        <f t="shared" si="5"/>
        <v>1682.4</v>
      </c>
      <c r="F24" s="28">
        <f t="shared" si="5"/>
        <v>38081.520000000004</v>
      </c>
      <c r="G24" s="28">
        <f>SUM(G20:G22)</f>
        <v>66805.01999999999</v>
      </c>
      <c r="H24" s="28">
        <f t="shared" ref="H24:N24" si="6">SUM(H20:H22)</f>
        <v>0</v>
      </c>
      <c r="I24" s="28">
        <f t="shared" si="6"/>
        <v>3958.8300000000004</v>
      </c>
      <c r="J24" s="28">
        <f t="shared" si="6"/>
        <v>1985.6799999999998</v>
      </c>
      <c r="K24" s="28">
        <f t="shared" si="6"/>
        <v>6000</v>
      </c>
      <c r="L24" s="28">
        <f t="shared" si="6"/>
        <v>-0.09</v>
      </c>
      <c r="M24" s="28">
        <f t="shared" si="6"/>
        <v>11944.42</v>
      </c>
      <c r="N24" s="28">
        <f t="shared" si="6"/>
        <v>54860.6</v>
      </c>
    </row>
    <row r="25" spans="1:14">
      <c r="A25" s="19"/>
      <c r="B25" s="18"/>
      <c r="C25" s="18"/>
      <c r="D25" s="18"/>
      <c r="E25" s="18"/>
      <c r="G25" s="18"/>
      <c r="H25" s="18"/>
      <c r="I25" s="18"/>
      <c r="J25" s="18"/>
      <c r="K25" s="18"/>
      <c r="L25" s="18"/>
      <c r="M25" s="18"/>
      <c r="N25" s="18"/>
    </row>
    <row r="26" spans="1:14" ht="15">
      <c r="A26" s="25" t="s">
        <v>13</v>
      </c>
      <c r="B26" s="21"/>
      <c r="C26" s="21"/>
      <c r="D26" s="21"/>
      <c r="E26" s="21"/>
      <c r="G26" s="21"/>
      <c r="H26" s="21"/>
      <c r="I26" s="21"/>
      <c r="J26" s="21"/>
      <c r="K26" s="21"/>
      <c r="L26" s="21"/>
      <c r="M26" s="21"/>
      <c r="N26" s="21"/>
    </row>
    <row r="27" spans="1:14">
      <c r="A27" s="23" t="s">
        <v>24</v>
      </c>
      <c r="B27" s="22" t="s">
        <v>25</v>
      </c>
      <c r="C27" s="22">
        <v>3457.4</v>
      </c>
      <c r="D27" s="22">
        <v>1728.7</v>
      </c>
      <c r="E27" s="22">
        <v>432.18</v>
      </c>
      <c r="F27" s="31">
        <v>8643.5</v>
      </c>
      <c r="G27" s="22">
        <f t="shared" ref="G27:G41" si="7">SUM(C27:F27)</f>
        <v>14261.78</v>
      </c>
      <c r="H27" s="22">
        <v>-17.18</v>
      </c>
      <c r="I27" s="31">
        <v>474.27</v>
      </c>
      <c r="J27" s="22">
        <v>0</v>
      </c>
      <c r="K27" s="22">
        <v>0</v>
      </c>
      <c r="L27" s="22">
        <v>0.09</v>
      </c>
      <c r="M27" s="22">
        <f t="shared" ref="M27:M41" si="8">SUM(H27:L27)</f>
        <v>457.17999999999995</v>
      </c>
      <c r="N27" s="22">
        <f t="shared" ref="N27:N41" si="9">+G27-M27</f>
        <v>13804.6</v>
      </c>
    </row>
    <row r="28" spans="1:14">
      <c r="A28" s="23" t="s">
        <v>14</v>
      </c>
      <c r="B28" s="22" t="s">
        <v>15</v>
      </c>
      <c r="C28" s="22">
        <v>3457.4</v>
      </c>
      <c r="D28" s="22">
        <v>1728.7</v>
      </c>
      <c r="E28" s="22">
        <v>432.18</v>
      </c>
      <c r="F28" s="31">
        <v>8643.5</v>
      </c>
      <c r="G28" s="22">
        <f t="shared" si="7"/>
        <v>14261.78</v>
      </c>
      <c r="H28" s="22">
        <v>-17.18</v>
      </c>
      <c r="I28" s="31">
        <v>474.27</v>
      </c>
      <c r="J28" s="22">
        <v>0</v>
      </c>
      <c r="K28" s="22">
        <v>0</v>
      </c>
      <c r="L28" s="22">
        <v>-0.11</v>
      </c>
      <c r="M28" s="22">
        <f t="shared" si="8"/>
        <v>456.97999999999996</v>
      </c>
      <c r="N28" s="22">
        <f t="shared" si="9"/>
        <v>13804.800000000001</v>
      </c>
    </row>
    <row r="29" spans="1:14" s="5" customFormat="1">
      <c r="A29" s="23" t="s">
        <v>30</v>
      </c>
      <c r="B29" s="22" t="s">
        <v>31</v>
      </c>
      <c r="C29" s="22">
        <v>3871.2</v>
      </c>
      <c r="D29" s="22">
        <v>1935.6</v>
      </c>
      <c r="E29" s="22">
        <v>483.9</v>
      </c>
      <c r="F29" s="31">
        <v>9678</v>
      </c>
      <c r="G29" s="22">
        <f t="shared" si="7"/>
        <v>15968.699999999999</v>
      </c>
      <c r="H29" s="22">
        <v>0</v>
      </c>
      <c r="I29" s="31">
        <v>738.9</v>
      </c>
      <c r="J29" s="22">
        <v>70.760000000000005</v>
      </c>
      <c r="K29" s="22">
        <v>0</v>
      </c>
      <c r="L29" s="22">
        <v>0.04</v>
      </c>
      <c r="M29" s="22">
        <f t="shared" si="8"/>
        <v>809.69999999999993</v>
      </c>
      <c r="N29" s="22">
        <f t="shared" si="9"/>
        <v>15158.999999999998</v>
      </c>
    </row>
    <row r="30" spans="1:14">
      <c r="A30" s="23" t="s">
        <v>26</v>
      </c>
      <c r="B30" s="22" t="s">
        <v>27</v>
      </c>
      <c r="C30" s="22">
        <v>3630.2</v>
      </c>
      <c r="D30" s="22">
        <v>1815.1</v>
      </c>
      <c r="E30" s="22">
        <v>453.77</v>
      </c>
      <c r="F30" s="31">
        <v>9050.64</v>
      </c>
      <c r="G30" s="22">
        <f t="shared" si="7"/>
        <v>14949.71</v>
      </c>
      <c r="H30" s="22">
        <v>0</v>
      </c>
      <c r="I30" s="31">
        <v>657.99</v>
      </c>
      <c r="J30" s="22">
        <v>31.42</v>
      </c>
      <c r="K30" s="22">
        <v>0</v>
      </c>
      <c r="L30" s="22">
        <v>-0.15</v>
      </c>
      <c r="M30" s="22">
        <v>689.31</v>
      </c>
      <c r="N30" s="22">
        <f t="shared" si="9"/>
        <v>14260.4</v>
      </c>
    </row>
    <row r="31" spans="1:14">
      <c r="A31" s="23" t="s">
        <v>38</v>
      </c>
      <c r="B31" s="22" t="s">
        <v>39</v>
      </c>
      <c r="C31" s="22">
        <v>5186.1000000000004</v>
      </c>
      <c r="D31" s="22">
        <v>0</v>
      </c>
      <c r="E31" s="22">
        <v>0</v>
      </c>
      <c r="F31" s="31">
        <v>8643.5</v>
      </c>
      <c r="G31" s="22">
        <f t="shared" si="7"/>
        <v>13829.6</v>
      </c>
      <c r="H31" s="22">
        <v>-17.18</v>
      </c>
      <c r="I31" s="31">
        <v>474.27</v>
      </c>
      <c r="J31" s="22">
        <v>0</v>
      </c>
      <c r="K31" s="22">
        <v>0</v>
      </c>
      <c r="L31" s="22">
        <v>-0.09</v>
      </c>
      <c r="M31" s="22">
        <f t="shared" si="8"/>
        <v>457</v>
      </c>
      <c r="N31" s="22">
        <f t="shared" si="9"/>
        <v>13372.6</v>
      </c>
    </row>
    <row r="32" spans="1:14">
      <c r="A32" s="23" t="s">
        <v>22</v>
      </c>
      <c r="B32" s="22" t="s">
        <v>23</v>
      </c>
      <c r="C32" s="22">
        <v>3457.4</v>
      </c>
      <c r="D32" s="22">
        <v>1728.7</v>
      </c>
      <c r="E32" s="22">
        <v>432.18</v>
      </c>
      <c r="F32" s="31">
        <v>8477.73</v>
      </c>
      <c r="G32" s="22">
        <f t="shared" si="7"/>
        <v>14096.01</v>
      </c>
      <c r="H32" s="22">
        <v>-17.18</v>
      </c>
      <c r="I32" s="31">
        <v>456.24</v>
      </c>
      <c r="J32" s="22">
        <v>0</v>
      </c>
      <c r="K32" s="22">
        <v>0</v>
      </c>
      <c r="L32" s="22">
        <v>-0.05</v>
      </c>
      <c r="M32" s="22">
        <f t="shared" si="8"/>
        <v>439.01</v>
      </c>
      <c r="N32" s="22">
        <f t="shared" si="9"/>
        <v>13657</v>
      </c>
    </row>
    <row r="33" spans="1:14">
      <c r="A33" s="23" t="s">
        <v>40</v>
      </c>
      <c r="B33" s="22" t="s">
        <v>41</v>
      </c>
      <c r="C33" s="22">
        <v>3457.4</v>
      </c>
      <c r="D33" s="22">
        <v>1728.7</v>
      </c>
      <c r="E33" s="22">
        <v>432.18</v>
      </c>
      <c r="F33" s="31">
        <v>5754.44</v>
      </c>
      <c r="G33" s="22">
        <f t="shared" si="7"/>
        <v>11372.720000000001</v>
      </c>
      <c r="H33" s="22">
        <v>-17.18</v>
      </c>
      <c r="I33" s="31">
        <v>183.54</v>
      </c>
      <c r="J33" s="22">
        <v>0</v>
      </c>
      <c r="K33" s="22">
        <v>0</v>
      </c>
      <c r="L33" s="22">
        <v>-0.04</v>
      </c>
      <c r="M33" s="22">
        <f t="shared" si="8"/>
        <v>166.32</v>
      </c>
      <c r="N33" s="22">
        <f t="shared" si="9"/>
        <v>11206.400000000001</v>
      </c>
    </row>
    <row r="34" spans="1:14">
      <c r="A34" s="23" t="s">
        <v>34</v>
      </c>
      <c r="B34" s="22" t="s">
        <v>35</v>
      </c>
      <c r="C34" s="22">
        <v>3630.2</v>
      </c>
      <c r="D34" s="22">
        <v>1815.1</v>
      </c>
      <c r="E34" s="22">
        <v>453.77</v>
      </c>
      <c r="F34" s="31">
        <v>9075.5</v>
      </c>
      <c r="G34" s="22">
        <f t="shared" si="7"/>
        <v>14974.57</v>
      </c>
      <c r="H34" s="22">
        <v>0</v>
      </c>
      <c r="I34" s="31">
        <v>660.7</v>
      </c>
      <c r="J34" s="22">
        <v>31.42</v>
      </c>
      <c r="K34" s="22">
        <v>0</v>
      </c>
      <c r="L34" s="22">
        <v>0.05</v>
      </c>
      <c r="M34" s="22">
        <f t="shared" si="8"/>
        <v>692.17</v>
      </c>
      <c r="N34" s="22">
        <f t="shared" si="9"/>
        <v>14282.4</v>
      </c>
    </row>
    <row r="35" spans="1:14">
      <c r="A35" s="23" t="s">
        <v>20</v>
      </c>
      <c r="B35" s="22" t="s">
        <v>21</v>
      </c>
      <c r="C35" s="22">
        <v>3457.4</v>
      </c>
      <c r="D35" s="22">
        <v>1728.7</v>
      </c>
      <c r="E35" s="22">
        <v>432.18</v>
      </c>
      <c r="F35" s="31">
        <v>8643.5</v>
      </c>
      <c r="G35" s="22">
        <f t="shared" si="7"/>
        <v>14261.78</v>
      </c>
      <c r="H35" s="22">
        <v>-17.18</v>
      </c>
      <c r="I35" s="31">
        <v>474.27</v>
      </c>
      <c r="J35" s="22">
        <v>0</v>
      </c>
      <c r="K35" s="22">
        <v>0</v>
      </c>
      <c r="L35" s="22">
        <v>0.09</v>
      </c>
      <c r="M35" s="22">
        <f t="shared" si="8"/>
        <v>457.17999999999995</v>
      </c>
      <c r="N35" s="22">
        <f t="shared" si="9"/>
        <v>13804.6</v>
      </c>
    </row>
    <row r="36" spans="1:14">
      <c r="A36" s="23" t="s">
        <v>36</v>
      </c>
      <c r="B36" s="22" t="s">
        <v>37</v>
      </c>
      <c r="C36" s="22">
        <v>7227.4</v>
      </c>
      <c r="D36" s="22">
        <v>3613.7</v>
      </c>
      <c r="E36" s="22">
        <v>903.42</v>
      </c>
      <c r="F36" s="31">
        <v>17969.490000000002</v>
      </c>
      <c r="G36" s="22">
        <f t="shared" si="7"/>
        <v>29714.010000000002</v>
      </c>
      <c r="H36" s="22">
        <v>0</v>
      </c>
      <c r="I36" s="22">
        <v>2683.63</v>
      </c>
      <c r="J36" s="22">
        <v>978.42</v>
      </c>
      <c r="K36" s="22">
        <v>0</v>
      </c>
      <c r="L36" s="22">
        <v>-0.04</v>
      </c>
      <c r="M36" s="22">
        <f t="shared" si="8"/>
        <v>3662.01</v>
      </c>
      <c r="N36" s="22">
        <f t="shared" si="9"/>
        <v>26052</v>
      </c>
    </row>
    <row r="37" spans="1:14">
      <c r="A37" s="23" t="s">
        <v>32</v>
      </c>
      <c r="B37" s="22" t="s">
        <v>33</v>
      </c>
      <c r="C37" s="22">
        <v>3457.4</v>
      </c>
      <c r="D37" s="22">
        <v>1728.7</v>
      </c>
      <c r="E37" s="22">
        <v>432.18</v>
      </c>
      <c r="F37" s="31">
        <v>8619.82</v>
      </c>
      <c r="G37" s="22">
        <f t="shared" si="7"/>
        <v>14238.1</v>
      </c>
      <c r="H37" s="22">
        <v>-17.18</v>
      </c>
      <c r="I37" s="31">
        <v>471.7</v>
      </c>
      <c r="J37" s="22">
        <v>0</v>
      </c>
      <c r="K37" s="22">
        <v>0</v>
      </c>
      <c r="L37" s="22">
        <v>-0.02</v>
      </c>
      <c r="M37" s="22">
        <f t="shared" si="8"/>
        <v>454.5</v>
      </c>
      <c r="N37" s="22">
        <f t="shared" si="9"/>
        <v>13783.6</v>
      </c>
    </row>
    <row r="38" spans="1:14">
      <c r="A38" s="23" t="s">
        <v>28</v>
      </c>
      <c r="B38" s="22" t="s">
        <v>29</v>
      </c>
      <c r="C38" s="22">
        <v>3457.4</v>
      </c>
      <c r="D38" s="22">
        <v>1728.7</v>
      </c>
      <c r="E38" s="22">
        <v>432.18</v>
      </c>
      <c r="F38" s="31">
        <v>8643.5</v>
      </c>
      <c r="G38" s="22">
        <f t="shared" si="7"/>
        <v>14261.78</v>
      </c>
      <c r="H38" s="22">
        <v>-17.18</v>
      </c>
      <c r="I38" s="31">
        <v>474.27</v>
      </c>
      <c r="J38" s="22">
        <v>0</v>
      </c>
      <c r="K38" s="22">
        <v>0</v>
      </c>
      <c r="L38" s="22">
        <v>-0.11</v>
      </c>
      <c r="M38" s="22">
        <f t="shared" si="8"/>
        <v>456.97999999999996</v>
      </c>
      <c r="N38" s="22">
        <f t="shared" si="9"/>
        <v>13804.800000000001</v>
      </c>
    </row>
    <row r="39" spans="1:14">
      <c r="A39" s="23" t="s">
        <v>42</v>
      </c>
      <c r="B39" s="22" t="s">
        <v>43</v>
      </c>
      <c r="C39" s="22">
        <v>3457.4</v>
      </c>
      <c r="D39" s="22">
        <v>1728.7</v>
      </c>
      <c r="E39" s="22">
        <v>432.18</v>
      </c>
      <c r="F39" s="31">
        <v>4357.2700000000004</v>
      </c>
      <c r="G39" s="22">
        <f t="shared" si="7"/>
        <v>9975.5500000000011</v>
      </c>
      <c r="H39" s="22">
        <v>-17.18</v>
      </c>
      <c r="I39" s="31">
        <v>94.12</v>
      </c>
      <c r="J39" s="22">
        <v>0</v>
      </c>
      <c r="K39" s="22">
        <v>0</v>
      </c>
      <c r="L39" s="22">
        <v>0.01</v>
      </c>
      <c r="M39" s="22">
        <f t="shared" si="8"/>
        <v>76.95</v>
      </c>
      <c r="N39" s="22">
        <f t="shared" si="9"/>
        <v>9898.6</v>
      </c>
    </row>
    <row r="40" spans="1:14" s="5" customFormat="1">
      <c r="A40" s="23" t="s">
        <v>16</v>
      </c>
      <c r="B40" s="22" t="s">
        <v>17</v>
      </c>
      <c r="C40" s="22">
        <v>3457.4</v>
      </c>
      <c r="D40" s="22">
        <v>1728.7</v>
      </c>
      <c r="E40" s="22">
        <v>432.18</v>
      </c>
      <c r="F40" s="31">
        <v>8643.5</v>
      </c>
      <c r="G40" s="22">
        <f t="shared" si="7"/>
        <v>14261.78</v>
      </c>
      <c r="H40" s="22">
        <v>-17.18</v>
      </c>
      <c r="I40" s="31">
        <v>474.27</v>
      </c>
      <c r="J40" s="22">
        <v>0</v>
      </c>
      <c r="K40" s="22">
        <v>0</v>
      </c>
      <c r="L40" s="22">
        <v>0.09</v>
      </c>
      <c r="M40" s="22">
        <f t="shared" si="8"/>
        <v>457.17999999999995</v>
      </c>
      <c r="N40" s="22">
        <f t="shared" si="9"/>
        <v>13804.6</v>
      </c>
    </row>
    <row r="41" spans="1:14">
      <c r="A41" s="23" t="s">
        <v>18</v>
      </c>
      <c r="B41" s="22" t="s">
        <v>19</v>
      </c>
      <c r="C41" s="22">
        <v>3457.4</v>
      </c>
      <c r="D41" s="22">
        <v>1728.7</v>
      </c>
      <c r="E41" s="22">
        <v>432.18</v>
      </c>
      <c r="F41" s="31">
        <v>8643.5</v>
      </c>
      <c r="G41" s="22">
        <f t="shared" si="7"/>
        <v>14261.78</v>
      </c>
      <c r="H41" s="22">
        <v>-17.18</v>
      </c>
      <c r="I41" s="31">
        <v>474.27</v>
      </c>
      <c r="J41" s="22">
        <v>0</v>
      </c>
      <c r="K41" s="22">
        <v>0</v>
      </c>
      <c r="L41" s="22">
        <v>-0.11</v>
      </c>
      <c r="M41" s="22">
        <f t="shared" si="8"/>
        <v>456.97999999999996</v>
      </c>
      <c r="N41" s="22">
        <f t="shared" si="9"/>
        <v>13804.800000000001</v>
      </c>
    </row>
    <row r="42" spans="1:14">
      <c r="A42" s="27" t="s">
        <v>44</v>
      </c>
      <c r="B42" s="24"/>
      <c r="C42" s="24" t="s">
        <v>45</v>
      </c>
      <c r="D42" s="24" t="s">
        <v>45</v>
      </c>
      <c r="E42" s="24" t="s">
        <v>45</v>
      </c>
      <c r="F42" s="33" t="s">
        <v>45</v>
      </c>
      <c r="G42" s="24" t="s">
        <v>45</v>
      </c>
      <c r="H42" s="24" t="s">
        <v>45</v>
      </c>
      <c r="I42" s="24" t="s">
        <v>45</v>
      </c>
      <c r="J42" s="24" t="s">
        <v>45</v>
      </c>
      <c r="K42" s="24" t="s">
        <v>45</v>
      </c>
      <c r="L42" s="24" t="s">
        <v>45</v>
      </c>
      <c r="M42" s="24" t="s">
        <v>45</v>
      </c>
      <c r="N42" s="24" t="s">
        <v>45</v>
      </c>
    </row>
    <row r="43" spans="1:14" ht="15">
      <c r="A43" s="21"/>
      <c r="B43" s="21"/>
      <c r="C43" s="28">
        <f t="shared" ref="C43:F43" si="10">SUM(C27:C41)</f>
        <v>58119.100000000013</v>
      </c>
      <c r="D43" s="28">
        <f t="shared" si="10"/>
        <v>26466.500000000007</v>
      </c>
      <c r="E43" s="28">
        <f t="shared" si="10"/>
        <v>6616.6600000000008</v>
      </c>
      <c r="F43" s="28">
        <f t="shared" si="10"/>
        <v>133487.39000000001</v>
      </c>
      <c r="G43" s="28">
        <f>SUM(G27:G41)</f>
        <v>224689.65</v>
      </c>
      <c r="H43" s="28">
        <f t="shared" ref="H43:N43" si="11">SUM(H27:H41)</f>
        <v>-188.98000000000005</v>
      </c>
      <c r="I43" s="28">
        <f t="shared" si="11"/>
        <v>9266.7100000000028</v>
      </c>
      <c r="J43" s="28">
        <f t="shared" si="11"/>
        <v>1112.02</v>
      </c>
      <c r="K43" s="28">
        <f t="shared" si="11"/>
        <v>0</v>
      </c>
      <c r="L43" s="28">
        <f t="shared" si="11"/>
        <v>-0.35000000000000003</v>
      </c>
      <c r="M43" s="28">
        <f t="shared" si="11"/>
        <v>10189.450000000001</v>
      </c>
      <c r="N43" s="28">
        <f t="shared" si="11"/>
        <v>214500.2</v>
      </c>
    </row>
    <row r="44" spans="1:14">
      <c r="A44" s="19"/>
      <c r="B44" s="18"/>
      <c r="C44" s="18"/>
      <c r="D44" s="18"/>
      <c r="E44" s="18"/>
      <c r="G44" s="18"/>
      <c r="H44" s="18"/>
      <c r="I44" s="18"/>
      <c r="J44" s="18"/>
      <c r="K44" s="18"/>
      <c r="L44" s="18"/>
      <c r="M44" s="18"/>
      <c r="N44" s="18"/>
    </row>
    <row r="45" spans="1:14" ht="15">
      <c r="A45" s="25" t="s">
        <v>46</v>
      </c>
      <c r="B45" s="21"/>
      <c r="C45" s="21"/>
      <c r="D45" s="21"/>
      <c r="E45" s="21"/>
      <c r="G45" s="21"/>
      <c r="H45" s="21"/>
      <c r="I45" s="21"/>
      <c r="J45" s="21"/>
      <c r="K45" s="21"/>
      <c r="L45" s="21"/>
      <c r="M45" s="21"/>
      <c r="N45" s="21"/>
    </row>
    <row r="46" spans="1:14">
      <c r="A46" s="23" t="s">
        <v>55</v>
      </c>
      <c r="B46" s="22" t="s">
        <v>56</v>
      </c>
      <c r="C46" s="22">
        <v>3457.4</v>
      </c>
      <c r="D46" s="22">
        <v>1728.7</v>
      </c>
      <c r="E46" s="22">
        <v>432.18</v>
      </c>
      <c r="F46" s="31">
        <v>8477.73</v>
      </c>
      <c r="G46" s="22">
        <f t="shared" ref="G46:G52" si="12">SUM(C46:F46)</f>
        <v>14096.01</v>
      </c>
      <c r="H46" s="22">
        <v>-17.18</v>
      </c>
      <c r="I46" s="31">
        <v>456.24</v>
      </c>
      <c r="J46" s="22">
        <v>0</v>
      </c>
      <c r="K46" s="22">
        <v>0</v>
      </c>
      <c r="L46" s="22">
        <v>0.15</v>
      </c>
      <c r="M46" s="22">
        <f t="shared" ref="M46:M52" si="13">SUM(H46:L46)</f>
        <v>439.21</v>
      </c>
      <c r="N46" s="22">
        <f t="shared" ref="N46:N52" si="14">+G46-M46</f>
        <v>13656.800000000001</v>
      </c>
    </row>
    <row r="47" spans="1:14">
      <c r="A47" s="23" t="s">
        <v>49</v>
      </c>
      <c r="B47" s="22" t="s">
        <v>50</v>
      </c>
      <c r="C47" s="22">
        <v>3457.4</v>
      </c>
      <c r="D47" s="22">
        <v>1728.7</v>
      </c>
      <c r="E47" s="22">
        <v>432.18</v>
      </c>
      <c r="F47" s="31">
        <v>8643.5</v>
      </c>
      <c r="G47" s="22">
        <f t="shared" si="12"/>
        <v>14261.78</v>
      </c>
      <c r="H47" s="22">
        <v>-17.18</v>
      </c>
      <c r="I47" s="31">
        <v>474.27</v>
      </c>
      <c r="J47" s="22">
        <v>0</v>
      </c>
      <c r="K47" s="22">
        <v>0</v>
      </c>
      <c r="L47" s="22">
        <v>0.09</v>
      </c>
      <c r="M47" s="22">
        <f t="shared" si="13"/>
        <v>457.17999999999995</v>
      </c>
      <c r="N47" s="22">
        <f t="shared" si="14"/>
        <v>13804.6</v>
      </c>
    </row>
    <row r="48" spans="1:14">
      <c r="A48" s="23" t="s">
        <v>59</v>
      </c>
      <c r="B48" s="22" t="s">
        <v>60</v>
      </c>
      <c r="C48" s="22">
        <v>4000</v>
      </c>
      <c r="D48" s="22">
        <v>2000</v>
      </c>
      <c r="E48" s="22">
        <v>500</v>
      </c>
      <c r="F48" s="31">
        <v>6684.93</v>
      </c>
      <c r="G48" s="22">
        <f t="shared" si="12"/>
        <v>13184.93</v>
      </c>
      <c r="H48" s="22">
        <v>0</v>
      </c>
      <c r="I48" s="31">
        <v>413.26</v>
      </c>
      <c r="J48" s="22">
        <v>91.78</v>
      </c>
      <c r="K48" s="22">
        <v>0</v>
      </c>
      <c r="L48" s="22">
        <v>-0.11</v>
      </c>
      <c r="M48" s="22">
        <f t="shared" si="13"/>
        <v>504.92999999999995</v>
      </c>
      <c r="N48" s="22">
        <f t="shared" si="14"/>
        <v>12680</v>
      </c>
    </row>
    <row r="49" spans="1:14">
      <c r="A49" s="23" t="s">
        <v>51</v>
      </c>
      <c r="B49" s="22" t="s">
        <v>52</v>
      </c>
      <c r="C49" s="22">
        <v>3630.2</v>
      </c>
      <c r="D49" s="22">
        <v>1815.1</v>
      </c>
      <c r="E49" s="22">
        <v>453.77</v>
      </c>
      <c r="F49" s="31">
        <v>8951.18</v>
      </c>
      <c r="G49" s="22">
        <f t="shared" si="12"/>
        <v>14850.25</v>
      </c>
      <c r="H49" s="22">
        <v>0</v>
      </c>
      <c r="I49" s="31">
        <v>647.16999999999996</v>
      </c>
      <c r="J49" s="22">
        <v>31.42</v>
      </c>
      <c r="K49" s="22">
        <v>0</v>
      </c>
      <c r="L49" s="22">
        <v>0.06</v>
      </c>
      <c r="M49" s="22">
        <f t="shared" si="13"/>
        <v>678.64999999999986</v>
      </c>
      <c r="N49" s="22">
        <f t="shared" si="14"/>
        <v>14171.6</v>
      </c>
    </row>
    <row r="50" spans="1:14">
      <c r="A50" s="23" t="s">
        <v>57</v>
      </c>
      <c r="B50" s="22" t="s">
        <v>58</v>
      </c>
      <c r="C50" s="22">
        <v>3630.2</v>
      </c>
      <c r="D50" s="22">
        <v>1815.1</v>
      </c>
      <c r="E50" s="22">
        <v>453.77</v>
      </c>
      <c r="F50" s="31">
        <v>9050.64</v>
      </c>
      <c r="G50" s="22">
        <f t="shared" si="12"/>
        <v>14949.71</v>
      </c>
      <c r="H50" s="22">
        <v>0</v>
      </c>
      <c r="I50" s="31">
        <v>657.99</v>
      </c>
      <c r="J50" s="22">
        <v>31.42</v>
      </c>
      <c r="K50" s="22">
        <v>0</v>
      </c>
      <c r="L50" s="22">
        <v>0.11</v>
      </c>
      <c r="M50" s="22">
        <v>689.51</v>
      </c>
      <c r="N50" s="22">
        <f t="shared" si="14"/>
        <v>14260.199999999999</v>
      </c>
    </row>
    <row r="51" spans="1:14" s="5" customFormat="1">
      <c r="A51" s="23" t="s">
        <v>53</v>
      </c>
      <c r="B51" s="22" t="s">
        <v>54</v>
      </c>
      <c r="C51" s="22">
        <v>3630.2</v>
      </c>
      <c r="D51" s="22">
        <v>1089.06</v>
      </c>
      <c r="E51" s="22">
        <v>272.26</v>
      </c>
      <c r="F51" s="31">
        <v>9075.5</v>
      </c>
      <c r="G51" s="22">
        <f t="shared" si="12"/>
        <v>14067.02</v>
      </c>
      <c r="H51" s="22">
        <v>-51.71</v>
      </c>
      <c r="I51" s="31">
        <v>660.7</v>
      </c>
      <c r="J51" s="22">
        <v>15.71</v>
      </c>
      <c r="K51" s="22">
        <v>0</v>
      </c>
      <c r="L51" s="22">
        <v>-0.08</v>
      </c>
      <c r="M51" s="22">
        <f t="shared" si="13"/>
        <v>624.62</v>
      </c>
      <c r="N51" s="22">
        <f t="shared" si="14"/>
        <v>13442.4</v>
      </c>
    </row>
    <row r="52" spans="1:14">
      <c r="A52" s="23" t="s">
        <v>47</v>
      </c>
      <c r="B52" s="22" t="s">
        <v>48</v>
      </c>
      <c r="C52" s="22">
        <v>3457.4</v>
      </c>
      <c r="D52" s="22">
        <v>1728.7</v>
      </c>
      <c r="E52" s="22">
        <v>432.18</v>
      </c>
      <c r="F52" s="31">
        <v>8572.4599999999991</v>
      </c>
      <c r="G52" s="22">
        <f t="shared" si="12"/>
        <v>14190.74</v>
      </c>
      <c r="H52" s="22">
        <v>-17.18</v>
      </c>
      <c r="I52" s="31">
        <v>466.54</v>
      </c>
      <c r="J52" s="22">
        <v>0</v>
      </c>
      <c r="K52" s="22">
        <v>0</v>
      </c>
      <c r="L52" s="22">
        <v>-0.02</v>
      </c>
      <c r="M52" s="22">
        <f t="shared" si="13"/>
        <v>449.34000000000003</v>
      </c>
      <c r="N52" s="22">
        <f t="shared" si="14"/>
        <v>13741.4</v>
      </c>
    </row>
    <row r="53" spans="1:14">
      <c r="A53" s="27" t="s">
        <v>44</v>
      </c>
      <c r="B53" s="24"/>
      <c r="C53" s="24" t="s">
        <v>45</v>
      </c>
      <c r="D53" s="24" t="s">
        <v>45</v>
      </c>
      <c r="E53" s="24" t="s">
        <v>45</v>
      </c>
      <c r="F53" s="33" t="s">
        <v>45</v>
      </c>
      <c r="G53" s="24" t="s">
        <v>45</v>
      </c>
      <c r="H53" s="24" t="s">
        <v>45</v>
      </c>
      <c r="I53" s="24" t="s">
        <v>45</v>
      </c>
      <c r="J53" s="24" t="s">
        <v>45</v>
      </c>
      <c r="K53" s="24" t="s">
        <v>45</v>
      </c>
      <c r="L53" s="24" t="s">
        <v>45</v>
      </c>
      <c r="M53" s="24" t="s">
        <v>45</v>
      </c>
      <c r="N53" s="24" t="s">
        <v>45</v>
      </c>
    </row>
    <row r="54" spans="1:14" ht="15">
      <c r="A54" s="21"/>
      <c r="B54" s="21"/>
      <c r="C54" s="28">
        <f t="shared" ref="C54:F54" si="15">SUM(C46:C52)</f>
        <v>25262.800000000003</v>
      </c>
      <c r="D54" s="28">
        <f t="shared" si="15"/>
        <v>11905.36</v>
      </c>
      <c r="E54" s="28">
        <f t="shared" si="15"/>
        <v>2976.3399999999997</v>
      </c>
      <c r="F54" s="28">
        <f t="shared" si="15"/>
        <v>59455.939999999995</v>
      </c>
      <c r="G54" s="28">
        <f>SUM(G46:G52)</f>
        <v>99600.44</v>
      </c>
      <c r="H54" s="28">
        <f t="shared" ref="H54:N54" si="16">SUM(H46:H52)</f>
        <v>-103.25</v>
      </c>
      <c r="I54" s="28">
        <f t="shared" si="16"/>
        <v>3776.17</v>
      </c>
      <c r="J54" s="28">
        <f t="shared" si="16"/>
        <v>170.33</v>
      </c>
      <c r="K54" s="28">
        <f t="shared" si="16"/>
        <v>0</v>
      </c>
      <c r="L54" s="28">
        <f t="shared" si="16"/>
        <v>0.19999999999999998</v>
      </c>
      <c r="M54" s="28">
        <f t="shared" si="16"/>
        <v>3843.4399999999996</v>
      </c>
      <c r="N54" s="28">
        <f t="shared" si="16"/>
        <v>95756.999999999985</v>
      </c>
    </row>
    <row r="55" spans="1:14">
      <c r="A55" s="19"/>
      <c r="B55" s="18"/>
      <c r="C55" s="18"/>
      <c r="D55" s="18"/>
      <c r="E55" s="18"/>
      <c r="G55" s="18"/>
      <c r="H55" s="18"/>
      <c r="I55" s="18"/>
      <c r="J55" s="18"/>
      <c r="K55" s="18"/>
      <c r="L55" s="18"/>
      <c r="M55" s="18"/>
      <c r="N55" s="18"/>
    </row>
    <row r="56" spans="1:14" ht="15">
      <c r="A56" s="25" t="s">
        <v>61</v>
      </c>
      <c r="B56" s="21"/>
      <c r="C56" s="21"/>
      <c r="D56" s="21"/>
      <c r="E56" s="21"/>
      <c r="G56" s="21"/>
      <c r="H56" s="21"/>
      <c r="I56" s="21"/>
      <c r="J56" s="21"/>
      <c r="K56" s="21"/>
      <c r="L56" s="21"/>
      <c r="M56" s="21"/>
      <c r="N56" s="21"/>
    </row>
    <row r="57" spans="1:14">
      <c r="A57" s="23" t="s">
        <v>64</v>
      </c>
      <c r="B57" s="22" t="s">
        <v>65</v>
      </c>
      <c r="C57" s="22">
        <v>3457.4</v>
      </c>
      <c r="D57" s="22">
        <v>1728.7</v>
      </c>
      <c r="E57" s="22">
        <v>432.18</v>
      </c>
      <c r="F57" s="31">
        <v>8548.7800000000007</v>
      </c>
      <c r="G57" s="22">
        <f t="shared" ref="G57:G63" si="17">SUM(C57:F57)</f>
        <v>14167.060000000001</v>
      </c>
      <c r="H57" s="22">
        <v>-17.18</v>
      </c>
      <c r="I57" s="31">
        <v>463.97</v>
      </c>
      <c r="J57" s="22">
        <v>0</v>
      </c>
      <c r="K57" s="22">
        <v>0</v>
      </c>
      <c r="L57" s="22">
        <v>-0.13</v>
      </c>
      <c r="M57" s="22">
        <f t="shared" ref="M57:M63" si="18">SUM(H57:L57)</f>
        <v>446.66</v>
      </c>
      <c r="N57" s="22">
        <f t="shared" ref="N57:N63" si="19">+G57-M57</f>
        <v>13720.400000000001</v>
      </c>
    </row>
    <row r="58" spans="1:14">
      <c r="A58" s="23" t="s">
        <v>62</v>
      </c>
      <c r="B58" s="22" t="s">
        <v>63</v>
      </c>
      <c r="C58" s="22">
        <v>3457.4</v>
      </c>
      <c r="D58" s="22">
        <v>1728.7</v>
      </c>
      <c r="E58" s="22">
        <v>432.18</v>
      </c>
      <c r="F58" s="31">
        <v>8501.42</v>
      </c>
      <c r="G58" s="22">
        <f t="shared" si="17"/>
        <v>14119.7</v>
      </c>
      <c r="H58" s="22">
        <v>-17.18</v>
      </c>
      <c r="I58" s="31">
        <v>458.82</v>
      </c>
      <c r="J58" s="22">
        <v>0</v>
      </c>
      <c r="K58" s="22">
        <v>0</v>
      </c>
      <c r="L58" s="22">
        <v>0.06</v>
      </c>
      <c r="M58" s="22">
        <f t="shared" si="18"/>
        <v>441.7</v>
      </c>
      <c r="N58" s="22">
        <f t="shared" si="19"/>
        <v>13678</v>
      </c>
    </row>
    <row r="59" spans="1:14">
      <c r="A59" s="23" t="s">
        <v>66</v>
      </c>
      <c r="B59" s="22" t="s">
        <v>67</v>
      </c>
      <c r="C59" s="22">
        <v>9456.2999999999993</v>
      </c>
      <c r="D59" s="22">
        <v>0</v>
      </c>
      <c r="E59" s="22">
        <v>0</v>
      </c>
      <c r="F59" s="31">
        <v>15760.5</v>
      </c>
      <c r="G59" s="22">
        <f t="shared" si="17"/>
        <v>25216.799999999999</v>
      </c>
      <c r="H59" s="22">
        <v>0</v>
      </c>
      <c r="I59" s="31">
        <v>1961.28</v>
      </c>
      <c r="J59" s="22">
        <v>758.58</v>
      </c>
      <c r="K59" s="22">
        <v>1000</v>
      </c>
      <c r="L59" s="22">
        <v>-0.06</v>
      </c>
      <c r="M59" s="22">
        <f t="shared" si="18"/>
        <v>3719.8</v>
      </c>
      <c r="N59" s="22">
        <f t="shared" si="19"/>
        <v>21497</v>
      </c>
    </row>
    <row r="60" spans="1:14" s="5" customFormat="1">
      <c r="A60" s="23" t="s">
        <v>72</v>
      </c>
      <c r="B60" s="22" t="s">
        <v>73</v>
      </c>
      <c r="C60" s="22">
        <v>3871.2</v>
      </c>
      <c r="D60" s="22">
        <v>1935.6</v>
      </c>
      <c r="E60" s="22">
        <v>483.9</v>
      </c>
      <c r="F60" s="31">
        <v>9678</v>
      </c>
      <c r="G60" s="22">
        <f t="shared" si="17"/>
        <v>15968.699999999999</v>
      </c>
      <c r="H60" s="22">
        <v>0</v>
      </c>
      <c r="I60" s="31">
        <v>738.9</v>
      </c>
      <c r="J60" s="22">
        <v>70.760000000000005</v>
      </c>
      <c r="K60" s="22">
        <v>0</v>
      </c>
      <c r="L60" s="22">
        <v>0.04</v>
      </c>
      <c r="M60" s="22">
        <f t="shared" si="18"/>
        <v>809.69999999999993</v>
      </c>
      <c r="N60" s="22">
        <f t="shared" si="19"/>
        <v>15158.999999999998</v>
      </c>
    </row>
    <row r="61" spans="1:14">
      <c r="A61" s="23" t="s">
        <v>74</v>
      </c>
      <c r="B61" s="22" t="s">
        <v>75</v>
      </c>
      <c r="C61" s="22">
        <v>10841.1</v>
      </c>
      <c r="D61" s="22">
        <v>0</v>
      </c>
      <c r="E61" s="22">
        <v>0</v>
      </c>
      <c r="F61" s="31">
        <v>1534.58</v>
      </c>
      <c r="G61" s="22">
        <f t="shared" si="17"/>
        <v>12375.68</v>
      </c>
      <c r="H61" s="22">
        <v>0</v>
      </c>
      <c r="I61" s="31">
        <v>0</v>
      </c>
      <c r="J61" s="22">
        <v>978.42</v>
      </c>
      <c r="K61" s="22">
        <v>0</v>
      </c>
      <c r="L61" s="22">
        <v>0.06</v>
      </c>
      <c r="M61" s="22">
        <f t="shared" si="18"/>
        <v>978.4799999999999</v>
      </c>
      <c r="N61" s="22">
        <f t="shared" si="19"/>
        <v>11397.2</v>
      </c>
    </row>
    <row r="62" spans="1:14">
      <c r="A62" s="23" t="s">
        <v>68</v>
      </c>
      <c r="B62" s="22" t="s">
        <v>69</v>
      </c>
      <c r="C62" s="22">
        <v>5186.1000000000004</v>
      </c>
      <c r="D62" s="22">
        <v>0</v>
      </c>
      <c r="E62" s="22">
        <v>0</v>
      </c>
      <c r="F62" s="31">
        <v>7933.08</v>
      </c>
      <c r="G62" s="22">
        <f t="shared" si="17"/>
        <v>13119.18</v>
      </c>
      <c r="H62" s="22">
        <v>-17.18</v>
      </c>
      <c r="I62" s="31">
        <v>396.98</v>
      </c>
      <c r="J62" s="22">
        <v>0</v>
      </c>
      <c r="K62" s="22">
        <v>0</v>
      </c>
      <c r="L62" s="22">
        <v>-0.02</v>
      </c>
      <c r="M62" s="22">
        <f t="shared" si="18"/>
        <v>379.78000000000003</v>
      </c>
      <c r="N62" s="22">
        <f t="shared" si="19"/>
        <v>12739.4</v>
      </c>
    </row>
    <row r="63" spans="1:14">
      <c r="A63" s="23" t="s">
        <v>70</v>
      </c>
      <c r="B63" s="22" t="s">
        <v>71</v>
      </c>
      <c r="C63" s="22">
        <v>3457.4</v>
      </c>
      <c r="D63" s="22">
        <v>1728.7</v>
      </c>
      <c r="E63" s="22">
        <v>432.18</v>
      </c>
      <c r="F63" s="31">
        <v>8548.7800000000007</v>
      </c>
      <c r="G63" s="22">
        <f t="shared" si="17"/>
        <v>14167.060000000001</v>
      </c>
      <c r="H63" s="22">
        <v>-17.18</v>
      </c>
      <c r="I63" s="31">
        <v>463.97</v>
      </c>
      <c r="J63" s="22">
        <v>0</v>
      </c>
      <c r="K63" s="22">
        <v>0</v>
      </c>
      <c r="L63" s="22">
        <v>-0.13</v>
      </c>
      <c r="M63" s="22">
        <f t="shared" si="18"/>
        <v>446.66</v>
      </c>
      <c r="N63" s="22">
        <f t="shared" si="19"/>
        <v>13720.400000000001</v>
      </c>
    </row>
    <row r="64" spans="1:14">
      <c r="A64" s="27" t="s">
        <v>44</v>
      </c>
      <c r="B64" s="24"/>
      <c r="C64" s="24" t="s">
        <v>45</v>
      </c>
      <c r="D64" s="24" t="s">
        <v>45</v>
      </c>
      <c r="E64" s="24" t="s">
        <v>45</v>
      </c>
      <c r="F64" s="33" t="s">
        <v>45</v>
      </c>
      <c r="G64" s="24" t="s">
        <v>45</v>
      </c>
      <c r="H64" s="24" t="s">
        <v>45</v>
      </c>
      <c r="I64" s="24" t="s">
        <v>45</v>
      </c>
      <c r="J64" s="24" t="s">
        <v>45</v>
      </c>
      <c r="K64" s="24" t="s">
        <v>45</v>
      </c>
      <c r="L64" s="24" t="s">
        <v>45</v>
      </c>
      <c r="M64" s="24" t="s">
        <v>45</v>
      </c>
      <c r="N64" s="24" t="s">
        <v>45</v>
      </c>
    </row>
    <row r="65" spans="1:14" ht="15">
      <c r="A65" s="21"/>
      <c r="B65" s="21"/>
      <c r="C65" s="28">
        <f t="shared" ref="C65:F65" si="20">SUM(C57:C63)</f>
        <v>39726.9</v>
      </c>
      <c r="D65" s="28">
        <f t="shared" si="20"/>
        <v>7121.7</v>
      </c>
      <c r="E65" s="28">
        <f t="shared" si="20"/>
        <v>1780.44</v>
      </c>
      <c r="F65" s="28">
        <f t="shared" si="20"/>
        <v>60505.14</v>
      </c>
      <c r="G65" s="28">
        <f>SUM(G57:G63)</f>
        <v>109134.18</v>
      </c>
      <c r="H65" s="28">
        <f t="shared" ref="H65:N65" si="21">SUM(H57:H63)</f>
        <v>-68.72</v>
      </c>
      <c r="I65" s="28">
        <f t="shared" si="21"/>
        <v>4483.92</v>
      </c>
      <c r="J65" s="28">
        <f t="shared" si="21"/>
        <v>1807.76</v>
      </c>
      <c r="K65" s="28">
        <f t="shared" si="21"/>
        <v>1000</v>
      </c>
      <c r="L65" s="28">
        <f t="shared" si="21"/>
        <v>-0.18</v>
      </c>
      <c r="M65" s="28">
        <f t="shared" si="21"/>
        <v>7222.7799999999988</v>
      </c>
      <c r="N65" s="28">
        <f t="shared" si="21"/>
        <v>101911.4</v>
      </c>
    </row>
    <row r="66" spans="1:14">
      <c r="A66" s="19"/>
      <c r="B66" s="18"/>
      <c r="C66" s="18"/>
      <c r="D66" s="18"/>
      <c r="E66" s="18"/>
      <c r="G66" s="18"/>
      <c r="H66" s="18"/>
      <c r="I66" s="18"/>
      <c r="J66" s="18"/>
      <c r="K66" s="18"/>
      <c r="L66" s="18"/>
      <c r="M66" s="18"/>
      <c r="N66" s="18"/>
    </row>
    <row r="67" spans="1:14" s="5" customFormat="1" ht="15">
      <c r="A67" s="25" t="s">
        <v>107</v>
      </c>
      <c r="B67" s="21"/>
      <c r="C67" s="21"/>
      <c r="D67" s="21"/>
      <c r="E67" s="21"/>
      <c r="F67" s="33"/>
      <c r="G67" s="21"/>
      <c r="H67" s="21"/>
      <c r="I67" s="21"/>
      <c r="J67" s="21"/>
      <c r="K67" s="21"/>
      <c r="L67" s="21"/>
      <c r="M67" s="21"/>
      <c r="N67" s="21"/>
    </row>
    <row r="68" spans="1:14">
      <c r="A68" s="23" t="s">
        <v>112</v>
      </c>
      <c r="B68" s="22" t="s">
        <v>113</v>
      </c>
      <c r="C68" s="22">
        <v>3457.4</v>
      </c>
      <c r="D68" s="22">
        <v>1728.7</v>
      </c>
      <c r="E68" s="22">
        <v>432.18</v>
      </c>
      <c r="F68" s="31">
        <v>8643.5</v>
      </c>
      <c r="G68" s="22">
        <f t="shared" ref="G68:G70" si="22">SUM(C68:F68)</f>
        <v>14261.78</v>
      </c>
      <c r="H68" s="22">
        <v>-17.18</v>
      </c>
      <c r="I68" s="31">
        <v>474.27</v>
      </c>
      <c r="J68" s="22">
        <v>0</v>
      </c>
      <c r="K68" s="22">
        <v>0</v>
      </c>
      <c r="L68" s="22">
        <v>-0.11</v>
      </c>
      <c r="M68" s="22">
        <f t="shared" ref="M68:M70" si="23">SUM(H68:L68)</f>
        <v>456.97999999999996</v>
      </c>
      <c r="N68" s="22">
        <f t="shared" ref="N68:N70" si="24">+G68-M68</f>
        <v>13804.800000000001</v>
      </c>
    </row>
    <row r="69" spans="1:14">
      <c r="A69" s="23" t="s">
        <v>108</v>
      </c>
      <c r="B69" s="22" t="s">
        <v>109</v>
      </c>
      <c r="C69" s="22">
        <v>3871.2</v>
      </c>
      <c r="D69" s="22">
        <v>1935.6</v>
      </c>
      <c r="E69" s="22">
        <v>483.9</v>
      </c>
      <c r="F69" s="31">
        <v>8856.0300000000007</v>
      </c>
      <c r="G69" s="22">
        <f t="shared" si="22"/>
        <v>15146.73</v>
      </c>
      <c r="H69" s="22">
        <v>0</v>
      </c>
      <c r="I69" s="31">
        <v>649.47</v>
      </c>
      <c r="J69" s="22">
        <v>70.760000000000005</v>
      </c>
      <c r="K69" s="22">
        <v>0</v>
      </c>
      <c r="L69" s="22">
        <v>0.1</v>
      </c>
      <c r="M69" s="22">
        <f t="shared" si="23"/>
        <v>720.33</v>
      </c>
      <c r="N69" s="22">
        <f t="shared" si="24"/>
        <v>14426.4</v>
      </c>
    </row>
    <row r="70" spans="1:14">
      <c r="A70" s="23" t="s">
        <v>110</v>
      </c>
      <c r="B70" s="22" t="s">
        <v>111</v>
      </c>
      <c r="C70" s="22">
        <v>4004</v>
      </c>
      <c r="D70" s="22">
        <v>2002</v>
      </c>
      <c r="E70" s="22">
        <v>500.5</v>
      </c>
      <c r="F70" s="31">
        <v>10010</v>
      </c>
      <c r="G70" s="22">
        <f t="shared" si="22"/>
        <v>16516.5</v>
      </c>
      <c r="H70" s="22">
        <v>0</v>
      </c>
      <c r="I70" s="31">
        <v>775.03</v>
      </c>
      <c r="J70" s="22">
        <v>92.42</v>
      </c>
      <c r="K70" s="22">
        <v>0</v>
      </c>
      <c r="L70" s="22">
        <v>0.05</v>
      </c>
      <c r="M70" s="22">
        <f t="shared" si="23"/>
        <v>867.49999999999989</v>
      </c>
      <c r="N70" s="22">
        <f t="shared" si="24"/>
        <v>15649</v>
      </c>
    </row>
    <row r="71" spans="1:14">
      <c r="A71" s="27" t="s">
        <v>44</v>
      </c>
      <c r="B71" s="24"/>
      <c r="C71" s="24" t="s">
        <v>45</v>
      </c>
      <c r="D71" s="24" t="s">
        <v>45</v>
      </c>
      <c r="E71" s="24" t="s">
        <v>45</v>
      </c>
      <c r="F71" s="33" t="s">
        <v>45</v>
      </c>
      <c r="G71" s="24" t="s">
        <v>45</v>
      </c>
      <c r="H71" s="24" t="s">
        <v>45</v>
      </c>
      <c r="I71" s="24" t="s">
        <v>45</v>
      </c>
      <c r="J71" s="24" t="s">
        <v>45</v>
      </c>
      <c r="K71" s="24" t="s">
        <v>45</v>
      </c>
      <c r="L71" s="24" t="s">
        <v>45</v>
      </c>
      <c r="M71" s="24" t="s">
        <v>45</v>
      </c>
      <c r="N71" s="24" t="s">
        <v>45</v>
      </c>
    </row>
    <row r="72" spans="1:14" ht="15">
      <c r="A72" s="21"/>
      <c r="B72" s="21"/>
      <c r="C72" s="28">
        <f t="shared" ref="C72:F72" si="25">SUM(C68:C70)</f>
        <v>11332.6</v>
      </c>
      <c r="D72" s="28">
        <f t="shared" si="25"/>
        <v>5666.3</v>
      </c>
      <c r="E72" s="28">
        <f t="shared" si="25"/>
        <v>1416.58</v>
      </c>
      <c r="F72" s="28">
        <f t="shared" si="25"/>
        <v>27509.53</v>
      </c>
      <c r="G72" s="28">
        <f>SUM(G68:G70)</f>
        <v>45925.01</v>
      </c>
      <c r="H72" s="28">
        <f t="shared" ref="H72:N72" si="26">SUM(H68:H70)</f>
        <v>-17.18</v>
      </c>
      <c r="I72" s="28">
        <f t="shared" si="26"/>
        <v>1898.77</v>
      </c>
      <c r="J72" s="28">
        <f t="shared" si="26"/>
        <v>163.18</v>
      </c>
      <c r="K72" s="28">
        <f t="shared" si="26"/>
        <v>0</v>
      </c>
      <c r="L72" s="28">
        <f t="shared" si="26"/>
        <v>4.0000000000000008E-2</v>
      </c>
      <c r="M72" s="28">
        <f t="shared" si="26"/>
        <v>2044.81</v>
      </c>
      <c r="N72" s="28">
        <f t="shared" si="26"/>
        <v>43880.2</v>
      </c>
    </row>
    <row r="73" spans="1:14">
      <c r="A73" s="19"/>
      <c r="B73" s="18"/>
      <c r="C73" s="18"/>
      <c r="D73" s="18"/>
      <c r="E73" s="18"/>
      <c r="G73" s="18"/>
      <c r="H73" s="18"/>
      <c r="I73" s="18"/>
      <c r="J73" s="18"/>
      <c r="K73" s="18"/>
      <c r="L73" s="18"/>
      <c r="M73" s="18"/>
      <c r="N73" s="18"/>
    </row>
    <row r="74" spans="1:14" ht="15">
      <c r="A74" s="25" t="s">
        <v>76</v>
      </c>
      <c r="B74" s="21"/>
      <c r="C74" s="21"/>
      <c r="D74" s="21"/>
      <c r="E74" s="21"/>
      <c r="G74" s="21"/>
      <c r="H74" s="21"/>
      <c r="I74" s="21"/>
      <c r="J74" s="21"/>
      <c r="K74" s="21"/>
      <c r="L74" s="21"/>
      <c r="M74" s="21"/>
      <c r="N74" s="21"/>
    </row>
    <row r="75" spans="1:14">
      <c r="A75" s="23" t="s">
        <v>77</v>
      </c>
      <c r="B75" s="22" t="s">
        <v>78</v>
      </c>
      <c r="C75" s="22">
        <v>3733.4</v>
      </c>
      <c r="D75" s="22">
        <v>1866.7</v>
      </c>
      <c r="E75" s="22">
        <v>466.68</v>
      </c>
      <c r="F75" s="31">
        <v>9333.5</v>
      </c>
      <c r="G75" s="22">
        <f t="shared" ref="G75:G79" si="27">SUM(C75:F75)</f>
        <v>15400.28</v>
      </c>
      <c r="H75" s="22">
        <v>0</v>
      </c>
      <c r="I75" s="31">
        <v>701.42</v>
      </c>
      <c r="J75" s="22">
        <v>48.26</v>
      </c>
      <c r="K75" s="22">
        <v>0</v>
      </c>
      <c r="L75" s="22">
        <v>0</v>
      </c>
      <c r="M75" s="22">
        <f t="shared" ref="M75:M79" si="28">SUM(H75:L75)</f>
        <v>749.68</v>
      </c>
      <c r="N75" s="22">
        <f t="shared" ref="N75:N79" si="29">+G75-M75</f>
        <v>14650.6</v>
      </c>
    </row>
    <row r="76" spans="1:14">
      <c r="A76" s="23" t="s">
        <v>83</v>
      </c>
      <c r="B76" s="22" t="s">
        <v>84</v>
      </c>
      <c r="C76" s="22">
        <v>5186.1000000000004</v>
      </c>
      <c r="D76" s="22">
        <v>0</v>
      </c>
      <c r="E76" s="22">
        <v>0</v>
      </c>
      <c r="F76" s="31">
        <v>4357.2700000000004</v>
      </c>
      <c r="G76" s="22">
        <f t="shared" si="27"/>
        <v>9543.3700000000008</v>
      </c>
      <c r="H76" s="22">
        <v>-17.18</v>
      </c>
      <c r="I76" s="31">
        <v>94.12</v>
      </c>
      <c r="J76" s="22">
        <v>0</v>
      </c>
      <c r="K76" s="22">
        <v>0</v>
      </c>
      <c r="L76" s="22">
        <v>0.03</v>
      </c>
      <c r="M76" s="22">
        <f t="shared" si="28"/>
        <v>76.97</v>
      </c>
      <c r="N76" s="22">
        <f t="shared" si="29"/>
        <v>9466.4000000000015</v>
      </c>
    </row>
    <row r="77" spans="1:14" s="5" customFormat="1">
      <c r="A77" s="23" t="s">
        <v>85</v>
      </c>
      <c r="B77" s="22" t="s">
        <v>86</v>
      </c>
      <c r="C77" s="22">
        <v>5186.1000000000004</v>
      </c>
      <c r="D77" s="22">
        <v>0</v>
      </c>
      <c r="E77" s="22">
        <v>0</v>
      </c>
      <c r="F77" s="31">
        <v>4333.59</v>
      </c>
      <c r="G77" s="22">
        <f t="shared" si="27"/>
        <v>9519.69</v>
      </c>
      <c r="H77" s="22">
        <v>-17.18</v>
      </c>
      <c r="I77" s="31">
        <v>92.61</v>
      </c>
      <c r="J77" s="22">
        <v>0</v>
      </c>
      <c r="K77" s="22">
        <v>0</v>
      </c>
      <c r="L77" s="22">
        <v>0.06</v>
      </c>
      <c r="M77" s="22">
        <f t="shared" si="28"/>
        <v>75.490000000000009</v>
      </c>
      <c r="N77" s="22">
        <f t="shared" si="29"/>
        <v>9444.2000000000007</v>
      </c>
    </row>
    <row r="78" spans="1:14">
      <c r="A78" s="23" t="s">
        <v>81</v>
      </c>
      <c r="B78" s="22" t="s">
        <v>82</v>
      </c>
      <c r="C78" s="22">
        <v>3457.4</v>
      </c>
      <c r="D78" s="22">
        <v>1728.7</v>
      </c>
      <c r="E78" s="22">
        <v>432.18</v>
      </c>
      <c r="F78" s="31">
        <v>8643.5</v>
      </c>
      <c r="G78" s="22">
        <f t="shared" si="27"/>
        <v>14261.78</v>
      </c>
      <c r="H78" s="22">
        <v>-17.18</v>
      </c>
      <c r="I78" s="31">
        <v>474.27</v>
      </c>
      <c r="J78" s="22">
        <v>0</v>
      </c>
      <c r="K78" s="22">
        <v>0</v>
      </c>
      <c r="L78" s="22">
        <v>0.03</v>
      </c>
      <c r="M78" s="22">
        <v>457.18</v>
      </c>
      <c r="N78" s="22">
        <f t="shared" si="29"/>
        <v>13804.6</v>
      </c>
    </row>
    <row r="79" spans="1:14">
      <c r="A79" s="23" t="s">
        <v>79</v>
      </c>
      <c r="B79" s="22" t="s">
        <v>80</v>
      </c>
      <c r="C79" s="22">
        <v>5186.1000000000004</v>
      </c>
      <c r="D79" s="22">
        <v>0</v>
      </c>
      <c r="E79" s="22">
        <v>0</v>
      </c>
      <c r="F79" s="31">
        <v>8643.5</v>
      </c>
      <c r="G79" s="22">
        <f t="shared" si="27"/>
        <v>13829.6</v>
      </c>
      <c r="H79" s="22">
        <v>-17.18</v>
      </c>
      <c r="I79" s="31">
        <v>474.27</v>
      </c>
      <c r="J79" s="22">
        <v>0</v>
      </c>
      <c r="K79" s="22">
        <v>0</v>
      </c>
      <c r="L79" s="22">
        <v>-0.09</v>
      </c>
      <c r="M79" s="22">
        <f t="shared" si="28"/>
        <v>457</v>
      </c>
      <c r="N79" s="22">
        <f t="shared" si="29"/>
        <v>13372.6</v>
      </c>
    </row>
    <row r="80" spans="1:14">
      <c r="A80" s="27" t="s">
        <v>44</v>
      </c>
      <c r="B80" s="24"/>
      <c r="C80" s="24" t="s">
        <v>45</v>
      </c>
      <c r="D80" s="24" t="s">
        <v>45</v>
      </c>
      <c r="E80" s="24" t="s">
        <v>45</v>
      </c>
      <c r="F80" s="33" t="s">
        <v>45</v>
      </c>
      <c r="G80" s="24" t="s">
        <v>45</v>
      </c>
      <c r="H80" s="24" t="s">
        <v>45</v>
      </c>
      <c r="I80" s="24" t="s">
        <v>45</v>
      </c>
      <c r="J80" s="24" t="s">
        <v>45</v>
      </c>
      <c r="K80" s="24" t="s">
        <v>45</v>
      </c>
      <c r="L80" s="24" t="s">
        <v>45</v>
      </c>
      <c r="M80" s="24" t="s">
        <v>45</v>
      </c>
      <c r="N80" s="24" t="s">
        <v>45</v>
      </c>
    </row>
    <row r="81" spans="1:14" ht="15">
      <c r="A81" s="21"/>
      <c r="B81" s="21"/>
      <c r="C81" s="28">
        <f t="shared" ref="C81:F81" si="30">SUM(C75:C79)</f>
        <v>22749.1</v>
      </c>
      <c r="D81" s="28">
        <f t="shared" si="30"/>
        <v>3595.4</v>
      </c>
      <c r="E81" s="28">
        <f t="shared" si="30"/>
        <v>898.86</v>
      </c>
      <c r="F81" s="28">
        <f t="shared" si="30"/>
        <v>35311.360000000001</v>
      </c>
      <c r="G81" s="28">
        <f>SUM(G75:G79)</f>
        <v>62554.720000000001</v>
      </c>
      <c r="H81" s="28">
        <f t="shared" ref="H81:N81" si="31">SUM(H75:H79)</f>
        <v>-68.72</v>
      </c>
      <c r="I81" s="28">
        <f t="shared" si="31"/>
        <v>1836.69</v>
      </c>
      <c r="J81" s="28">
        <f t="shared" si="31"/>
        <v>48.26</v>
      </c>
      <c r="K81" s="28">
        <f t="shared" si="31"/>
        <v>0</v>
      </c>
      <c r="L81" s="28">
        <f t="shared" si="31"/>
        <v>0.03</v>
      </c>
      <c r="M81" s="28">
        <f t="shared" si="31"/>
        <v>1816.32</v>
      </c>
      <c r="N81" s="28">
        <f t="shared" si="31"/>
        <v>60738.399999999994</v>
      </c>
    </row>
    <row r="82" spans="1:14">
      <c r="A82" s="19"/>
      <c r="B82" s="18"/>
      <c r="C82" s="18"/>
      <c r="D82" s="18"/>
      <c r="E82" s="18"/>
      <c r="G82" s="18"/>
      <c r="H82" s="18"/>
      <c r="I82" s="18"/>
      <c r="J82" s="18"/>
      <c r="K82" s="18"/>
      <c r="L82" s="18"/>
      <c r="M82" s="18"/>
      <c r="N82" s="18"/>
    </row>
    <row r="83" spans="1:14" ht="15">
      <c r="A83" s="25" t="s">
        <v>87</v>
      </c>
      <c r="B83" s="21"/>
      <c r="C83" s="21"/>
      <c r="D83" s="21"/>
      <c r="E83" s="21"/>
      <c r="G83" s="21"/>
      <c r="H83" s="21"/>
      <c r="I83" s="21"/>
      <c r="J83" s="21"/>
      <c r="K83" s="21"/>
      <c r="L83" s="21"/>
      <c r="M83" s="21"/>
      <c r="N83" s="21"/>
    </row>
    <row r="84" spans="1:14" s="5" customFormat="1">
      <c r="A84" s="23" t="s">
        <v>92</v>
      </c>
      <c r="B84" s="22" t="s">
        <v>93</v>
      </c>
      <c r="C84" s="22">
        <v>3457.4</v>
      </c>
      <c r="D84" s="22">
        <v>1728.7</v>
      </c>
      <c r="E84" s="22">
        <v>432.18</v>
      </c>
      <c r="F84" s="31">
        <v>8643.5</v>
      </c>
      <c r="G84" s="22">
        <f t="shared" ref="G84:G86" si="32">SUM(C84:F84)</f>
        <v>14261.78</v>
      </c>
      <c r="H84" s="22">
        <v>-17.18</v>
      </c>
      <c r="I84" s="31">
        <v>474.27</v>
      </c>
      <c r="J84" s="22">
        <v>0</v>
      </c>
      <c r="K84" s="22">
        <v>0</v>
      </c>
      <c r="L84" s="22">
        <v>0.09</v>
      </c>
      <c r="M84" s="22">
        <f t="shared" ref="M84:M85" si="33">SUM(H84:L84)</f>
        <v>457.17999999999995</v>
      </c>
      <c r="N84" s="22">
        <f t="shared" ref="N84:N86" si="34">+G84-M84</f>
        <v>13804.6</v>
      </c>
    </row>
    <row r="85" spans="1:14">
      <c r="A85" s="23" t="s">
        <v>90</v>
      </c>
      <c r="B85" s="22" t="s">
        <v>91</v>
      </c>
      <c r="C85" s="22">
        <v>3457.4</v>
      </c>
      <c r="D85" s="22">
        <v>1728.7</v>
      </c>
      <c r="E85" s="22">
        <v>432.18</v>
      </c>
      <c r="F85" s="31">
        <v>8643.5</v>
      </c>
      <c r="G85" s="22">
        <f t="shared" si="32"/>
        <v>14261.78</v>
      </c>
      <c r="H85" s="22">
        <v>-17.18</v>
      </c>
      <c r="I85" s="31">
        <v>474.27</v>
      </c>
      <c r="J85" s="22">
        <v>0</v>
      </c>
      <c r="K85" s="22">
        <v>0</v>
      </c>
      <c r="L85" s="22">
        <v>-0.11</v>
      </c>
      <c r="M85" s="22">
        <f t="shared" si="33"/>
        <v>456.97999999999996</v>
      </c>
      <c r="N85" s="22">
        <f t="shared" si="34"/>
        <v>13804.800000000001</v>
      </c>
    </row>
    <row r="86" spans="1:14">
      <c r="A86" s="23" t="s">
        <v>88</v>
      </c>
      <c r="B86" s="22" t="s">
        <v>89</v>
      </c>
      <c r="C86" s="22">
        <v>5186.1000000000004</v>
      </c>
      <c r="D86" s="22">
        <v>0</v>
      </c>
      <c r="E86" s="22">
        <v>0</v>
      </c>
      <c r="F86" s="31">
        <v>8643.5</v>
      </c>
      <c r="G86" s="22">
        <f t="shared" si="32"/>
        <v>13829.6</v>
      </c>
      <c r="H86" s="22">
        <v>-17.18</v>
      </c>
      <c r="I86" s="31">
        <v>474.27</v>
      </c>
      <c r="J86" s="22">
        <v>0</v>
      </c>
      <c r="K86" s="22">
        <v>0</v>
      </c>
      <c r="L86" s="22">
        <v>0.05</v>
      </c>
      <c r="M86" s="22">
        <v>457.2</v>
      </c>
      <c r="N86" s="22">
        <f t="shared" si="34"/>
        <v>13372.4</v>
      </c>
    </row>
    <row r="87" spans="1:14">
      <c r="A87" s="27" t="s">
        <v>44</v>
      </c>
      <c r="B87" s="24"/>
      <c r="C87" s="24" t="s">
        <v>45</v>
      </c>
      <c r="D87" s="24" t="s">
        <v>45</v>
      </c>
      <c r="E87" s="24" t="s">
        <v>45</v>
      </c>
      <c r="F87" s="33" t="s">
        <v>45</v>
      </c>
      <c r="G87" s="24" t="s">
        <v>45</v>
      </c>
      <c r="H87" s="24" t="s">
        <v>45</v>
      </c>
      <c r="I87" s="24" t="s">
        <v>45</v>
      </c>
      <c r="J87" s="24" t="s">
        <v>45</v>
      </c>
      <c r="K87" s="24" t="s">
        <v>45</v>
      </c>
      <c r="L87" s="24" t="s">
        <v>45</v>
      </c>
      <c r="M87" s="24" t="s">
        <v>45</v>
      </c>
      <c r="N87" s="24" t="s">
        <v>45</v>
      </c>
    </row>
    <row r="88" spans="1:14" ht="15">
      <c r="A88" s="21"/>
      <c r="B88" s="21"/>
      <c r="C88" s="28">
        <f t="shared" ref="C88:F88" si="35">SUM(C84:C86)</f>
        <v>12100.900000000001</v>
      </c>
      <c r="D88" s="28">
        <f t="shared" si="35"/>
        <v>3457.4</v>
      </c>
      <c r="E88" s="28">
        <f t="shared" si="35"/>
        <v>864.36</v>
      </c>
      <c r="F88" s="28">
        <f t="shared" si="35"/>
        <v>25930.5</v>
      </c>
      <c r="G88" s="28">
        <f>SUM(G84:G86)</f>
        <v>42353.16</v>
      </c>
      <c r="H88" s="28">
        <f t="shared" ref="H88:N88" si="36">SUM(H84:H86)</f>
        <v>-51.54</v>
      </c>
      <c r="I88" s="28">
        <f t="shared" si="36"/>
        <v>1422.81</v>
      </c>
      <c r="J88" s="28">
        <f t="shared" si="36"/>
        <v>0</v>
      </c>
      <c r="K88" s="28">
        <f t="shared" si="36"/>
        <v>0</v>
      </c>
      <c r="L88" s="28">
        <f t="shared" si="36"/>
        <v>0.03</v>
      </c>
      <c r="M88" s="28">
        <f t="shared" si="36"/>
        <v>1371.36</v>
      </c>
      <c r="N88" s="28">
        <f t="shared" si="36"/>
        <v>40981.800000000003</v>
      </c>
    </row>
    <row r="89" spans="1:14">
      <c r="A89" s="19"/>
      <c r="B89" s="18"/>
      <c r="C89" s="18"/>
      <c r="D89" s="18"/>
      <c r="E89" s="18"/>
      <c r="G89" s="18"/>
      <c r="H89" s="18"/>
      <c r="I89" s="18"/>
      <c r="J89" s="18"/>
      <c r="K89" s="18"/>
      <c r="L89" s="18"/>
      <c r="M89" s="18"/>
      <c r="N89" s="18"/>
    </row>
    <row r="90" spans="1:14" ht="15">
      <c r="A90" s="25" t="s">
        <v>114</v>
      </c>
      <c r="B90" s="21"/>
      <c r="C90" s="21"/>
      <c r="D90" s="21"/>
      <c r="E90" s="21"/>
      <c r="G90" s="21"/>
      <c r="H90" s="21"/>
      <c r="I90" s="21"/>
      <c r="J90" s="21"/>
      <c r="K90" s="21"/>
      <c r="L90" s="21"/>
      <c r="M90" s="21"/>
      <c r="N90" s="21"/>
    </row>
    <row r="91" spans="1:14">
      <c r="A91" s="23" t="s">
        <v>121</v>
      </c>
      <c r="B91" s="22" t="s">
        <v>122</v>
      </c>
      <c r="C91" s="22">
        <v>5795.2</v>
      </c>
      <c r="D91" s="22">
        <v>2897.6</v>
      </c>
      <c r="E91" s="22">
        <v>724.4</v>
      </c>
      <c r="F91" s="31">
        <v>14455.5</v>
      </c>
      <c r="G91" s="22">
        <f t="shared" ref="G91:G99" si="37">SUM(C91:F91)</f>
        <v>23872.699999999997</v>
      </c>
      <c r="H91" s="22">
        <v>0</v>
      </c>
      <c r="I91" s="22">
        <v>1618.88</v>
      </c>
      <c r="J91" s="22">
        <v>692.21</v>
      </c>
      <c r="K91" s="22">
        <v>0</v>
      </c>
      <c r="L91" s="22">
        <v>0.01</v>
      </c>
      <c r="M91" s="22">
        <f t="shared" ref="M91:M99" si="38">SUM(H91:L91)</f>
        <v>2311.1000000000004</v>
      </c>
      <c r="N91" s="22">
        <f t="shared" ref="N91:N99" si="39">+G91-M91</f>
        <v>21561.599999999999</v>
      </c>
    </row>
    <row r="92" spans="1:14">
      <c r="A92" s="23" t="s">
        <v>131</v>
      </c>
      <c r="B92" s="22" t="s">
        <v>132</v>
      </c>
      <c r="C92" s="22">
        <v>2666.8</v>
      </c>
      <c r="D92" s="22">
        <v>1333.4</v>
      </c>
      <c r="E92" s="22">
        <v>333.35</v>
      </c>
      <c r="F92" s="31">
        <v>6593.94</v>
      </c>
      <c r="G92" s="22">
        <f t="shared" si="37"/>
        <v>10927.49</v>
      </c>
      <c r="H92" s="22">
        <v>-149.9</v>
      </c>
      <c r="I92" s="22">
        <v>237.27</v>
      </c>
      <c r="J92" s="22">
        <v>0</v>
      </c>
      <c r="K92" s="22">
        <v>0</v>
      </c>
      <c r="L92" s="22">
        <v>0.12</v>
      </c>
      <c r="M92" s="22">
        <f t="shared" si="38"/>
        <v>87.490000000000009</v>
      </c>
      <c r="N92" s="22">
        <f t="shared" si="39"/>
        <v>10840</v>
      </c>
    </row>
    <row r="93" spans="1:14">
      <c r="A93" s="23" t="s">
        <v>119</v>
      </c>
      <c r="B93" s="22" t="s">
        <v>120</v>
      </c>
      <c r="C93" s="22">
        <v>6000</v>
      </c>
      <c r="D93" s="22">
        <v>3000</v>
      </c>
      <c r="E93" s="22">
        <v>750</v>
      </c>
      <c r="F93" s="31">
        <v>14958.9</v>
      </c>
      <c r="G93" s="22">
        <f t="shared" si="37"/>
        <v>24708.9</v>
      </c>
      <c r="H93" s="22">
        <v>0</v>
      </c>
      <c r="I93" s="22">
        <v>1618.88</v>
      </c>
      <c r="J93" s="22">
        <v>708.92</v>
      </c>
      <c r="K93" s="22">
        <v>0</v>
      </c>
      <c r="L93" s="22">
        <v>0.1</v>
      </c>
      <c r="M93" s="22">
        <f t="shared" si="38"/>
        <v>2327.9</v>
      </c>
      <c r="N93" s="22">
        <f t="shared" si="39"/>
        <v>22381</v>
      </c>
    </row>
    <row r="94" spans="1:14">
      <c r="A94" s="23" t="s">
        <v>123</v>
      </c>
      <c r="B94" s="22" t="s">
        <v>124</v>
      </c>
      <c r="C94" s="22">
        <v>3871.2</v>
      </c>
      <c r="D94" s="22">
        <v>1935.6</v>
      </c>
      <c r="E94" s="22">
        <v>483.9</v>
      </c>
      <c r="F94" s="31">
        <v>9624.9699999999993</v>
      </c>
      <c r="G94" s="22">
        <f t="shared" si="37"/>
        <v>15915.669999999998</v>
      </c>
      <c r="H94" s="22">
        <v>0</v>
      </c>
      <c r="I94" s="22">
        <v>733.13</v>
      </c>
      <c r="J94" s="22">
        <v>70.760000000000005</v>
      </c>
      <c r="K94" s="22">
        <v>0</v>
      </c>
      <c r="L94" s="22">
        <v>-0.02</v>
      </c>
      <c r="M94" s="22">
        <f t="shared" si="38"/>
        <v>803.87</v>
      </c>
      <c r="N94" s="22">
        <f t="shared" si="39"/>
        <v>15111.799999999997</v>
      </c>
    </row>
    <row r="95" spans="1:14">
      <c r="A95" s="23" t="s">
        <v>127</v>
      </c>
      <c r="B95" s="22" t="s">
        <v>128</v>
      </c>
      <c r="C95" s="22">
        <v>3457.4</v>
      </c>
      <c r="D95" s="22">
        <v>1728.7</v>
      </c>
      <c r="E95" s="22">
        <v>432.18</v>
      </c>
      <c r="F95" s="31">
        <v>8288.2900000000009</v>
      </c>
      <c r="G95" s="22">
        <f t="shared" si="37"/>
        <v>13906.570000000002</v>
      </c>
      <c r="H95" s="22">
        <v>-17.18</v>
      </c>
      <c r="I95" s="22">
        <v>435.63</v>
      </c>
      <c r="J95" s="22">
        <v>0</v>
      </c>
      <c r="K95" s="22">
        <v>0</v>
      </c>
      <c r="L95" s="22">
        <v>-0.08</v>
      </c>
      <c r="M95" s="22">
        <f t="shared" si="38"/>
        <v>418.37</v>
      </c>
      <c r="N95" s="22">
        <f t="shared" si="39"/>
        <v>13488.2</v>
      </c>
    </row>
    <row r="96" spans="1:14">
      <c r="A96" s="23" t="s">
        <v>115</v>
      </c>
      <c r="B96" s="22" t="s">
        <v>116</v>
      </c>
      <c r="C96" s="22">
        <v>4000</v>
      </c>
      <c r="D96" s="22">
        <v>2000</v>
      </c>
      <c r="E96" s="22">
        <v>500</v>
      </c>
      <c r="F96" s="31">
        <v>10000</v>
      </c>
      <c r="G96" s="22">
        <f t="shared" si="37"/>
        <v>16500</v>
      </c>
      <c r="H96" s="22">
        <v>0</v>
      </c>
      <c r="I96" s="22">
        <v>773.94</v>
      </c>
      <c r="J96" s="22">
        <v>91.78</v>
      </c>
      <c r="K96" s="22">
        <v>0</v>
      </c>
      <c r="L96" s="22">
        <v>0.08</v>
      </c>
      <c r="M96" s="22">
        <f t="shared" si="38"/>
        <v>865.80000000000007</v>
      </c>
      <c r="N96" s="22">
        <f t="shared" si="39"/>
        <v>15634.2</v>
      </c>
    </row>
    <row r="97" spans="1:14" s="5" customFormat="1">
      <c r="A97" s="23" t="s">
        <v>117</v>
      </c>
      <c r="B97" s="22" t="s">
        <v>118</v>
      </c>
      <c r="C97" s="22">
        <v>6000</v>
      </c>
      <c r="D97" s="22">
        <v>3000</v>
      </c>
      <c r="E97" s="22">
        <v>750</v>
      </c>
      <c r="F97" s="31">
        <v>15000</v>
      </c>
      <c r="G97" s="22">
        <f t="shared" si="37"/>
        <v>24750</v>
      </c>
      <c r="H97" s="22">
        <v>0</v>
      </c>
      <c r="I97" s="22">
        <v>1565.27</v>
      </c>
      <c r="J97" s="22">
        <v>708.92</v>
      </c>
      <c r="K97" s="22">
        <v>0</v>
      </c>
      <c r="L97" s="22">
        <v>0.01</v>
      </c>
      <c r="M97" s="22">
        <f t="shared" si="38"/>
        <v>2274.2000000000003</v>
      </c>
      <c r="N97" s="22">
        <f t="shared" si="39"/>
        <v>22475.8</v>
      </c>
    </row>
    <row r="98" spans="1:14">
      <c r="A98" s="23" t="s">
        <v>125</v>
      </c>
      <c r="B98" s="22" t="s">
        <v>126</v>
      </c>
      <c r="C98" s="22">
        <v>4000</v>
      </c>
      <c r="D98" s="22">
        <v>2000</v>
      </c>
      <c r="E98" s="22">
        <v>500</v>
      </c>
      <c r="F98" s="31">
        <v>9945.2099999999991</v>
      </c>
      <c r="G98" s="22">
        <f t="shared" si="37"/>
        <v>16445.21</v>
      </c>
      <c r="H98" s="22">
        <v>0</v>
      </c>
      <c r="I98" s="22">
        <v>767.98</v>
      </c>
      <c r="J98" s="22">
        <v>91.78</v>
      </c>
      <c r="K98" s="22">
        <v>0</v>
      </c>
      <c r="L98" s="22">
        <v>0.05</v>
      </c>
      <c r="M98" s="22">
        <f t="shared" si="38"/>
        <v>859.81</v>
      </c>
      <c r="N98" s="22">
        <f t="shared" si="39"/>
        <v>15585.4</v>
      </c>
    </row>
    <row r="99" spans="1:14">
      <c r="A99" s="23" t="s">
        <v>129</v>
      </c>
      <c r="B99" s="22" t="s">
        <v>130</v>
      </c>
      <c r="C99" s="22">
        <v>7227.4</v>
      </c>
      <c r="D99" s="22">
        <v>3613.7</v>
      </c>
      <c r="E99" s="22">
        <v>903.42</v>
      </c>
      <c r="F99" s="31">
        <v>18019</v>
      </c>
      <c r="G99" s="22">
        <f t="shared" si="37"/>
        <v>29763.519999999997</v>
      </c>
      <c r="H99" s="22">
        <v>0</v>
      </c>
      <c r="I99" s="22">
        <v>2692.5</v>
      </c>
      <c r="J99" s="22">
        <v>978.42</v>
      </c>
      <c r="K99" s="22">
        <v>0</v>
      </c>
      <c r="L99" s="22">
        <v>0</v>
      </c>
      <c r="M99" s="22">
        <f t="shared" si="38"/>
        <v>3670.92</v>
      </c>
      <c r="N99" s="22">
        <f t="shared" si="39"/>
        <v>26092.6</v>
      </c>
    </row>
    <row r="100" spans="1:14">
      <c r="A100" s="27" t="s">
        <v>44</v>
      </c>
      <c r="B100" s="24"/>
      <c r="C100" s="24" t="s">
        <v>45</v>
      </c>
      <c r="D100" s="24" t="s">
        <v>45</v>
      </c>
      <c r="E100" s="24" t="s">
        <v>45</v>
      </c>
      <c r="F100" s="33" t="s">
        <v>45</v>
      </c>
      <c r="G100" s="24" t="s">
        <v>45</v>
      </c>
      <c r="H100" s="24" t="s">
        <v>45</v>
      </c>
      <c r="I100" s="24" t="s">
        <v>45</v>
      </c>
      <c r="J100" s="24" t="s">
        <v>45</v>
      </c>
      <c r="K100" s="24" t="s">
        <v>45</v>
      </c>
      <c r="L100" s="24" t="s">
        <v>45</v>
      </c>
      <c r="M100" s="24" t="s">
        <v>45</v>
      </c>
      <c r="N100" s="24" t="s">
        <v>45</v>
      </c>
    </row>
    <row r="101" spans="1:14" ht="15">
      <c r="A101" s="21"/>
      <c r="B101" s="21"/>
      <c r="C101" s="28">
        <f t="shared" ref="C101:F101" si="40">SUM(C91:C99)</f>
        <v>43018.000000000007</v>
      </c>
      <c r="D101" s="28">
        <f t="shared" si="40"/>
        <v>21509.000000000004</v>
      </c>
      <c r="E101" s="28">
        <f t="shared" si="40"/>
        <v>5377.25</v>
      </c>
      <c r="F101" s="28">
        <f t="shared" si="40"/>
        <v>106885.81</v>
      </c>
      <c r="G101" s="28">
        <f>SUM(G91:G99)</f>
        <v>176790.06</v>
      </c>
      <c r="H101" s="28">
        <v>-167.08</v>
      </c>
      <c r="I101" s="28">
        <f>SUM(I91:I99)</f>
        <v>10443.48</v>
      </c>
      <c r="J101" s="28">
        <v>3342.79</v>
      </c>
      <c r="K101" s="28">
        <v>0</v>
      </c>
      <c r="L101" s="28">
        <v>0.26</v>
      </c>
      <c r="M101" s="28">
        <f>SUM(M91:M99)</f>
        <v>13619.46</v>
      </c>
      <c r="N101" s="28">
        <f>SUM(N91:N100)</f>
        <v>163170.6</v>
      </c>
    </row>
    <row r="102" spans="1:14">
      <c r="A102" s="19"/>
      <c r="B102" s="18"/>
      <c r="C102" s="18"/>
      <c r="D102" s="18"/>
      <c r="E102" s="18"/>
      <c r="G102" s="18"/>
      <c r="H102" s="18"/>
      <c r="I102" s="18"/>
      <c r="J102" s="18"/>
      <c r="K102" s="18"/>
      <c r="L102" s="18"/>
      <c r="M102" s="18"/>
      <c r="N102" s="18"/>
    </row>
    <row r="103" spans="1:14" ht="15">
      <c r="A103" s="25" t="s">
        <v>202</v>
      </c>
      <c r="B103" s="21"/>
      <c r="C103" s="21"/>
      <c r="D103" s="21"/>
      <c r="E103" s="21"/>
      <c r="G103" s="21"/>
      <c r="H103" s="21"/>
      <c r="I103" s="21"/>
      <c r="J103" s="21"/>
      <c r="K103" s="21"/>
      <c r="L103" s="21"/>
      <c r="M103" s="21"/>
      <c r="N103" s="21"/>
    </row>
    <row r="104" spans="1:14">
      <c r="A104" s="23" t="s">
        <v>203</v>
      </c>
      <c r="B104" s="22" t="s">
        <v>204</v>
      </c>
      <c r="C104" s="22">
        <v>3457.4</v>
      </c>
      <c r="D104" s="22">
        <v>1728.7</v>
      </c>
      <c r="E104" s="22">
        <v>432.18</v>
      </c>
      <c r="F104" s="31">
        <v>5067.7</v>
      </c>
      <c r="G104" s="22">
        <f>SUM(C104:F104)</f>
        <v>10685.98</v>
      </c>
      <c r="H104" s="22">
        <v>-17.18</v>
      </c>
      <c r="I104" s="22">
        <v>139.59</v>
      </c>
      <c r="J104" s="22">
        <v>0</v>
      </c>
      <c r="K104" s="22">
        <v>0</v>
      </c>
      <c r="L104" s="22">
        <v>0.17</v>
      </c>
      <c r="M104" s="22">
        <f t="shared" ref="M104" si="41">SUM(H104:L104)</f>
        <v>122.58</v>
      </c>
      <c r="N104" s="22">
        <f>+G104-M104</f>
        <v>10563.4</v>
      </c>
    </row>
    <row r="105" spans="1:14">
      <c r="A105" s="27" t="s">
        <v>44</v>
      </c>
      <c r="B105" s="24"/>
      <c r="C105" s="24" t="s">
        <v>45</v>
      </c>
      <c r="D105" s="24" t="s">
        <v>45</v>
      </c>
      <c r="E105" s="24" t="s">
        <v>45</v>
      </c>
      <c r="F105" s="33" t="s">
        <v>45</v>
      </c>
      <c r="G105" s="24" t="s">
        <v>45</v>
      </c>
      <c r="H105" s="24" t="s">
        <v>45</v>
      </c>
      <c r="I105" s="24" t="s">
        <v>45</v>
      </c>
      <c r="J105" s="24" t="s">
        <v>45</v>
      </c>
      <c r="K105" s="24" t="s">
        <v>45</v>
      </c>
      <c r="L105" s="24" t="s">
        <v>45</v>
      </c>
      <c r="M105" s="24" t="s">
        <v>45</v>
      </c>
      <c r="N105" s="24" t="s">
        <v>45</v>
      </c>
    </row>
    <row r="106" spans="1:14" ht="15">
      <c r="A106" s="21"/>
      <c r="B106" s="21"/>
      <c r="C106" s="28">
        <f t="shared" ref="C106:F106" si="42">SUM(C104)</f>
        <v>3457.4</v>
      </c>
      <c r="D106" s="28">
        <f t="shared" si="42"/>
        <v>1728.7</v>
      </c>
      <c r="E106" s="28">
        <f t="shared" si="42"/>
        <v>432.18</v>
      </c>
      <c r="F106" s="28">
        <f t="shared" si="42"/>
        <v>5067.7</v>
      </c>
      <c r="G106" s="28">
        <f>SUM(G104)</f>
        <v>10685.98</v>
      </c>
      <c r="H106" s="28">
        <f t="shared" ref="H106:N106" si="43">SUM(H104)</f>
        <v>-17.18</v>
      </c>
      <c r="I106" s="28">
        <f t="shared" si="43"/>
        <v>139.59</v>
      </c>
      <c r="J106" s="28">
        <f t="shared" si="43"/>
        <v>0</v>
      </c>
      <c r="K106" s="28">
        <f t="shared" si="43"/>
        <v>0</v>
      </c>
      <c r="L106" s="28">
        <f t="shared" si="43"/>
        <v>0.17</v>
      </c>
      <c r="M106" s="28">
        <f t="shared" si="43"/>
        <v>122.58</v>
      </c>
      <c r="N106" s="28">
        <f t="shared" si="43"/>
        <v>10563.4</v>
      </c>
    </row>
    <row r="107" spans="1:14">
      <c r="A107" s="19"/>
      <c r="B107" s="18"/>
      <c r="C107" s="18"/>
      <c r="D107" s="18"/>
      <c r="E107" s="18"/>
      <c r="G107" s="18"/>
      <c r="H107" s="18"/>
      <c r="I107" s="18"/>
      <c r="J107" s="18"/>
      <c r="K107" s="18"/>
      <c r="L107" s="18"/>
      <c r="M107" s="18"/>
      <c r="N107" s="18"/>
    </row>
    <row r="108" spans="1:14" ht="15">
      <c r="A108" s="25" t="s">
        <v>133</v>
      </c>
      <c r="B108" s="21"/>
      <c r="C108" s="21"/>
      <c r="D108" s="21"/>
      <c r="E108" s="21"/>
      <c r="G108" s="21"/>
      <c r="H108" s="21"/>
      <c r="I108" s="21"/>
      <c r="J108" s="21"/>
      <c r="K108" s="21"/>
      <c r="L108" s="21"/>
      <c r="M108" s="21"/>
      <c r="N108" s="21"/>
    </row>
    <row r="109" spans="1:14">
      <c r="A109" s="23" t="s">
        <v>146</v>
      </c>
      <c r="B109" s="22" t="s">
        <v>147</v>
      </c>
      <c r="C109" s="22">
        <v>10607.4</v>
      </c>
      <c r="D109" s="22">
        <v>5303.7</v>
      </c>
      <c r="E109" s="22">
        <v>1325.92</v>
      </c>
      <c r="F109" s="31">
        <v>26518.5</v>
      </c>
      <c r="G109" s="22">
        <f t="shared" ref="G109:G118" si="44">SUM(C109:F109)</f>
        <v>43755.519999999997</v>
      </c>
      <c r="H109" s="22">
        <v>0</v>
      </c>
      <c r="I109" s="22">
        <v>5215.67</v>
      </c>
      <c r="J109" s="22">
        <v>1976.4</v>
      </c>
      <c r="K109" s="22">
        <v>0</v>
      </c>
      <c r="L109" s="22">
        <v>0.05</v>
      </c>
      <c r="M109" s="22">
        <f t="shared" ref="M109:M118" si="45">SUM(H109:L109)</f>
        <v>7192.12</v>
      </c>
      <c r="N109" s="22">
        <f t="shared" ref="N109:N118" si="46">+G109-M109</f>
        <v>36563.399999999994</v>
      </c>
    </row>
    <row r="110" spans="1:14">
      <c r="A110" s="23" t="s">
        <v>134</v>
      </c>
      <c r="B110" s="22" t="s">
        <v>135</v>
      </c>
      <c r="C110" s="22">
        <v>4841.6000000000004</v>
      </c>
      <c r="D110" s="22">
        <v>2420.8000000000002</v>
      </c>
      <c r="E110" s="22">
        <v>605.20000000000005</v>
      </c>
      <c r="F110" s="31">
        <v>12104</v>
      </c>
      <c r="G110" s="22">
        <f t="shared" si="44"/>
        <v>19971.599999999999</v>
      </c>
      <c r="H110" s="22">
        <v>0</v>
      </c>
      <c r="I110" s="22">
        <v>1002.85</v>
      </c>
      <c r="J110" s="22">
        <v>305.12</v>
      </c>
      <c r="K110" s="22">
        <v>0</v>
      </c>
      <c r="L110" s="22">
        <v>0.03</v>
      </c>
      <c r="M110" s="22">
        <f t="shared" si="45"/>
        <v>1308</v>
      </c>
      <c r="N110" s="22">
        <f t="shared" si="46"/>
        <v>18663.599999999999</v>
      </c>
    </row>
    <row r="111" spans="1:14" s="5" customFormat="1">
      <c r="A111" s="23" t="s">
        <v>136</v>
      </c>
      <c r="B111" s="22" t="s">
        <v>137</v>
      </c>
      <c r="C111" s="22">
        <v>4000</v>
      </c>
      <c r="D111" s="22">
        <v>2000</v>
      </c>
      <c r="E111" s="22">
        <v>500</v>
      </c>
      <c r="F111" s="31">
        <v>10000</v>
      </c>
      <c r="G111" s="22">
        <f t="shared" si="44"/>
        <v>16500</v>
      </c>
      <c r="H111" s="22">
        <v>0</v>
      </c>
      <c r="I111" s="22">
        <v>773.94</v>
      </c>
      <c r="J111" s="22">
        <v>91.78</v>
      </c>
      <c r="K111" s="22">
        <v>2500</v>
      </c>
      <c r="L111" s="22">
        <v>0.08</v>
      </c>
      <c r="M111" s="22">
        <f t="shared" si="45"/>
        <v>3365.8</v>
      </c>
      <c r="N111" s="22">
        <f t="shared" si="46"/>
        <v>13134.2</v>
      </c>
    </row>
    <row r="112" spans="1:14">
      <c r="A112" s="23" t="s">
        <v>148</v>
      </c>
      <c r="B112" s="22" t="s">
        <v>149</v>
      </c>
      <c r="C112" s="22">
        <v>15934.4</v>
      </c>
      <c r="D112" s="22">
        <v>7967.2</v>
      </c>
      <c r="E112" s="22">
        <v>1991.8</v>
      </c>
      <c r="F112" s="31">
        <v>39836</v>
      </c>
      <c r="G112" s="22">
        <f t="shared" si="44"/>
        <v>65729.399999999994</v>
      </c>
      <c r="H112" s="22">
        <v>0</v>
      </c>
      <c r="I112" s="22">
        <v>8292.77</v>
      </c>
      <c r="J112" s="22">
        <v>3683.18</v>
      </c>
      <c r="K112" s="22">
        <v>0</v>
      </c>
      <c r="L112" s="22">
        <v>0.05</v>
      </c>
      <c r="M112" s="22">
        <f t="shared" si="45"/>
        <v>11976</v>
      </c>
      <c r="N112" s="22">
        <f t="shared" si="46"/>
        <v>53753.399999999994</v>
      </c>
    </row>
    <row r="113" spans="1:14">
      <c r="A113" s="23" t="s">
        <v>152</v>
      </c>
      <c r="B113" s="22" t="s">
        <v>153</v>
      </c>
      <c r="C113" s="22">
        <v>10841.1</v>
      </c>
      <c r="D113" s="22">
        <v>0</v>
      </c>
      <c r="E113" s="22">
        <v>0</v>
      </c>
      <c r="F113" s="31">
        <v>1534.58</v>
      </c>
      <c r="G113" s="22">
        <f t="shared" si="44"/>
        <v>12375.68</v>
      </c>
      <c r="H113" s="22">
        <v>0</v>
      </c>
      <c r="I113" s="22">
        <v>0</v>
      </c>
      <c r="J113" s="22">
        <v>978.42</v>
      </c>
      <c r="K113" s="22">
        <v>0</v>
      </c>
      <c r="L113" s="22">
        <v>0.06</v>
      </c>
      <c r="M113" s="22">
        <f t="shared" si="45"/>
        <v>978.4799999999999</v>
      </c>
      <c r="N113" s="22">
        <f t="shared" si="46"/>
        <v>11397.2</v>
      </c>
    </row>
    <row r="114" spans="1:14">
      <c r="A114" s="23" t="s">
        <v>142</v>
      </c>
      <c r="B114" s="22" t="s">
        <v>143</v>
      </c>
      <c r="C114" s="22">
        <v>4666.8</v>
      </c>
      <c r="D114" s="22">
        <v>2333.4</v>
      </c>
      <c r="E114" s="22">
        <v>583.35</v>
      </c>
      <c r="F114" s="31">
        <v>11667</v>
      </c>
      <c r="G114" s="22">
        <f t="shared" si="44"/>
        <v>19250.550000000003</v>
      </c>
      <c r="H114" s="22">
        <v>0</v>
      </c>
      <c r="I114" s="22">
        <v>955.31</v>
      </c>
      <c r="J114" s="22">
        <v>241.14</v>
      </c>
      <c r="K114" s="22">
        <v>0</v>
      </c>
      <c r="L114" s="22">
        <v>0.1</v>
      </c>
      <c r="M114" s="22">
        <f t="shared" si="45"/>
        <v>1196.5499999999997</v>
      </c>
      <c r="N114" s="22">
        <f t="shared" si="46"/>
        <v>18054.000000000004</v>
      </c>
    </row>
    <row r="115" spans="1:14">
      <c r="A115" s="23" t="s">
        <v>138</v>
      </c>
      <c r="B115" s="22" t="s">
        <v>139</v>
      </c>
      <c r="C115" s="22">
        <v>10841.1</v>
      </c>
      <c r="D115" s="22">
        <v>0</v>
      </c>
      <c r="E115" s="22">
        <v>0</v>
      </c>
      <c r="F115" s="31">
        <v>18068.5</v>
      </c>
      <c r="G115" s="22">
        <f t="shared" si="44"/>
        <v>28909.599999999999</v>
      </c>
      <c r="H115" s="22">
        <v>0</v>
      </c>
      <c r="I115" s="22">
        <v>2643.2</v>
      </c>
      <c r="J115" s="22">
        <v>978.42</v>
      </c>
      <c r="K115" s="22">
        <v>12000</v>
      </c>
      <c r="L115" s="22">
        <v>-0.02</v>
      </c>
      <c r="M115" s="22">
        <f t="shared" si="45"/>
        <v>15621.599999999999</v>
      </c>
      <c r="N115" s="22">
        <f t="shared" si="46"/>
        <v>13288</v>
      </c>
    </row>
    <row r="116" spans="1:14" s="5" customFormat="1">
      <c r="A116" s="23" t="s">
        <v>150</v>
      </c>
      <c r="B116" s="22" t="s">
        <v>151</v>
      </c>
      <c r="C116" s="22">
        <v>10607.4</v>
      </c>
      <c r="D116" s="22">
        <v>5303.7</v>
      </c>
      <c r="E116" s="22">
        <v>1325.92</v>
      </c>
      <c r="F116" s="31">
        <v>26518.5</v>
      </c>
      <c r="G116" s="22">
        <f t="shared" si="44"/>
        <v>43755.519999999997</v>
      </c>
      <c r="H116" s="22">
        <v>0</v>
      </c>
      <c r="I116" s="22">
        <v>5301.06</v>
      </c>
      <c r="J116" s="22">
        <v>1976.4</v>
      </c>
      <c r="K116" s="22">
        <v>5000</v>
      </c>
      <c r="L116" s="22">
        <v>-0.14000000000000001</v>
      </c>
      <c r="M116" s="22">
        <f t="shared" si="45"/>
        <v>12277.320000000002</v>
      </c>
      <c r="N116" s="22">
        <f t="shared" si="46"/>
        <v>31478.199999999997</v>
      </c>
    </row>
    <row r="117" spans="1:14">
      <c r="A117" s="23" t="s">
        <v>144</v>
      </c>
      <c r="B117" s="22" t="s">
        <v>145</v>
      </c>
      <c r="C117" s="22">
        <v>7227.4</v>
      </c>
      <c r="D117" s="22">
        <v>3613.7</v>
      </c>
      <c r="E117" s="22">
        <v>903.42</v>
      </c>
      <c r="F117" s="31">
        <v>18068.5</v>
      </c>
      <c r="G117" s="22">
        <f t="shared" si="44"/>
        <v>29813.019999999997</v>
      </c>
      <c r="H117" s="22">
        <v>0</v>
      </c>
      <c r="I117" s="22">
        <v>2701.37</v>
      </c>
      <c r="J117" s="22">
        <v>978.42</v>
      </c>
      <c r="K117" s="22">
        <v>0</v>
      </c>
      <c r="L117" s="22">
        <v>0.03</v>
      </c>
      <c r="M117" s="22">
        <f t="shared" si="45"/>
        <v>3679.82</v>
      </c>
      <c r="N117" s="22">
        <f t="shared" si="46"/>
        <v>26133.199999999997</v>
      </c>
    </row>
    <row r="118" spans="1:14">
      <c r="A118" s="23" t="s">
        <v>140</v>
      </c>
      <c r="B118" s="22" t="s">
        <v>141</v>
      </c>
      <c r="C118" s="22">
        <v>4841.6000000000004</v>
      </c>
      <c r="D118" s="22">
        <v>2420.8000000000002</v>
      </c>
      <c r="E118" s="22">
        <v>605.20000000000005</v>
      </c>
      <c r="F118" s="31">
        <v>12104</v>
      </c>
      <c r="G118" s="22">
        <f t="shared" si="44"/>
        <v>19971.599999999999</v>
      </c>
      <c r="H118" s="22">
        <v>0</v>
      </c>
      <c r="I118" s="22">
        <v>1043.3599999999999</v>
      </c>
      <c r="J118" s="22">
        <v>305.12</v>
      </c>
      <c r="K118" s="22">
        <v>0</v>
      </c>
      <c r="L118" s="22">
        <v>-0.08</v>
      </c>
      <c r="M118" s="22">
        <f t="shared" si="45"/>
        <v>1348.4</v>
      </c>
      <c r="N118" s="22">
        <f t="shared" si="46"/>
        <v>18623.199999999997</v>
      </c>
    </row>
    <row r="119" spans="1:14">
      <c r="A119" s="27" t="s">
        <v>44</v>
      </c>
      <c r="B119" s="24"/>
      <c r="C119" s="24" t="s">
        <v>45</v>
      </c>
      <c r="D119" s="24" t="s">
        <v>45</v>
      </c>
      <c r="E119" s="24" t="s">
        <v>45</v>
      </c>
      <c r="F119" s="33" t="s">
        <v>45</v>
      </c>
      <c r="G119" s="24" t="s">
        <v>45</v>
      </c>
      <c r="H119" s="24" t="s">
        <v>45</v>
      </c>
      <c r="I119" s="24" t="s">
        <v>45</v>
      </c>
      <c r="J119" s="24" t="s">
        <v>45</v>
      </c>
      <c r="K119" s="24" t="s">
        <v>45</v>
      </c>
      <c r="L119" s="24" t="s">
        <v>45</v>
      </c>
      <c r="M119" s="24" t="s">
        <v>45</v>
      </c>
      <c r="N119" s="24" t="s">
        <v>45</v>
      </c>
    </row>
    <row r="120" spans="1:14" ht="15">
      <c r="A120" s="21"/>
      <c r="B120" s="21"/>
      <c r="C120" s="28">
        <f t="shared" ref="C120:F120" si="47">SUM(C109:C118)</f>
        <v>84408.8</v>
      </c>
      <c r="D120" s="28">
        <f t="shared" si="47"/>
        <v>31363.300000000003</v>
      </c>
      <c r="E120" s="28">
        <f t="shared" si="47"/>
        <v>7840.81</v>
      </c>
      <c r="F120" s="28">
        <f t="shared" si="47"/>
        <v>176419.58000000002</v>
      </c>
      <c r="G120" s="28">
        <f>SUM(G109:G118)</f>
        <v>300032.49</v>
      </c>
      <c r="H120" s="28">
        <f t="shared" ref="H120:N120" si="48">SUM(H109:H118)</f>
        <v>0</v>
      </c>
      <c r="I120" s="28">
        <f t="shared" si="48"/>
        <v>27929.530000000002</v>
      </c>
      <c r="J120" s="28">
        <f t="shared" si="48"/>
        <v>11514.4</v>
      </c>
      <c r="K120" s="28">
        <f t="shared" si="48"/>
        <v>19500</v>
      </c>
      <c r="L120" s="28">
        <f t="shared" si="48"/>
        <v>0.15999999999999998</v>
      </c>
      <c r="M120" s="28">
        <f t="shared" si="48"/>
        <v>58944.09</v>
      </c>
      <c r="N120" s="28">
        <f t="shared" si="48"/>
        <v>241088.40000000002</v>
      </c>
    </row>
    <row r="121" spans="1:14">
      <c r="A121" s="19"/>
      <c r="B121" s="18"/>
      <c r="C121" s="18"/>
      <c r="D121" s="18"/>
      <c r="E121" s="18"/>
      <c r="G121" s="18"/>
      <c r="H121" s="18"/>
      <c r="I121" s="18"/>
      <c r="J121" s="18"/>
      <c r="K121" s="18"/>
      <c r="L121" s="18"/>
      <c r="M121" s="18"/>
      <c r="N121" s="18"/>
    </row>
    <row r="122" spans="1:14" ht="15">
      <c r="A122" s="25" t="s">
        <v>157</v>
      </c>
      <c r="B122" s="21"/>
      <c r="C122" s="21"/>
      <c r="D122" s="21"/>
      <c r="E122" s="21"/>
      <c r="G122" s="21"/>
      <c r="H122" s="21"/>
      <c r="I122" s="21"/>
      <c r="J122" s="21"/>
      <c r="K122" s="21"/>
      <c r="L122" s="21"/>
      <c r="M122" s="21"/>
      <c r="N122" s="21"/>
    </row>
    <row r="123" spans="1:14">
      <c r="A123" s="23" t="s">
        <v>166</v>
      </c>
      <c r="B123" s="22" t="s">
        <v>167</v>
      </c>
      <c r="C123" s="22">
        <v>3871.2</v>
      </c>
      <c r="D123" s="22">
        <v>1935.6</v>
      </c>
      <c r="E123" s="22">
        <v>483.9</v>
      </c>
      <c r="F123" s="31">
        <v>8856.0300000000007</v>
      </c>
      <c r="G123" s="22">
        <f t="shared" ref="G123:G131" si="49">SUM(C123:F123)</f>
        <v>15146.73</v>
      </c>
      <c r="H123" s="22">
        <v>0</v>
      </c>
      <c r="I123" s="22">
        <v>649.47</v>
      </c>
      <c r="J123" s="22">
        <v>70.760000000000005</v>
      </c>
      <c r="K123" s="22">
        <v>0</v>
      </c>
      <c r="L123" s="22">
        <v>-0.1</v>
      </c>
      <c r="M123" s="22">
        <f t="shared" ref="M123:M131" si="50">SUM(H123:L123)</f>
        <v>720.13</v>
      </c>
      <c r="N123" s="22">
        <f t="shared" ref="N123:N131" si="51">+G123-M123</f>
        <v>14426.6</v>
      </c>
    </row>
    <row r="124" spans="1:14">
      <c r="A124" s="23" t="s">
        <v>160</v>
      </c>
      <c r="B124" s="22" t="s">
        <v>161</v>
      </c>
      <c r="C124" s="22">
        <v>5806.8</v>
      </c>
      <c r="D124" s="22">
        <v>0</v>
      </c>
      <c r="E124" s="22">
        <v>0</v>
      </c>
      <c r="F124" s="31">
        <v>9678</v>
      </c>
      <c r="G124" s="22">
        <f t="shared" si="49"/>
        <v>15484.8</v>
      </c>
      <c r="H124" s="22">
        <v>0</v>
      </c>
      <c r="I124" s="22">
        <v>738.9</v>
      </c>
      <c r="J124" s="22">
        <v>70.760000000000005</v>
      </c>
      <c r="K124" s="22">
        <v>0</v>
      </c>
      <c r="L124" s="22">
        <v>-0.06</v>
      </c>
      <c r="M124" s="22">
        <f t="shared" si="50"/>
        <v>809.6</v>
      </c>
      <c r="N124" s="22">
        <f t="shared" si="51"/>
        <v>14675.199999999999</v>
      </c>
    </row>
    <row r="125" spans="1:14">
      <c r="A125" s="23" t="s">
        <v>158</v>
      </c>
      <c r="B125" s="22" t="s">
        <v>159</v>
      </c>
      <c r="C125" s="22">
        <v>3871.2</v>
      </c>
      <c r="D125" s="22">
        <v>1935.6</v>
      </c>
      <c r="E125" s="22">
        <v>483.9</v>
      </c>
      <c r="F125" s="31">
        <v>9678</v>
      </c>
      <c r="G125" s="22">
        <f t="shared" si="49"/>
        <v>15968.699999999999</v>
      </c>
      <c r="H125" s="22">
        <v>0</v>
      </c>
      <c r="I125" s="22">
        <v>738.9</v>
      </c>
      <c r="J125" s="22">
        <v>70.760000000000005</v>
      </c>
      <c r="K125" s="22">
        <v>0</v>
      </c>
      <c r="L125" s="22">
        <v>0.04</v>
      </c>
      <c r="M125" s="22">
        <f t="shared" si="50"/>
        <v>809.69999999999993</v>
      </c>
      <c r="N125" s="22">
        <f t="shared" si="51"/>
        <v>15158.999999999998</v>
      </c>
    </row>
    <row r="126" spans="1:14">
      <c r="A126" s="23" t="s">
        <v>170</v>
      </c>
      <c r="B126" s="22" t="s">
        <v>171</v>
      </c>
      <c r="C126" s="22">
        <v>4000</v>
      </c>
      <c r="D126" s="22">
        <v>2000</v>
      </c>
      <c r="E126" s="22">
        <v>500</v>
      </c>
      <c r="F126" s="31">
        <v>10000</v>
      </c>
      <c r="G126" s="22">
        <f t="shared" si="49"/>
        <v>16500</v>
      </c>
      <c r="H126" s="22">
        <v>0</v>
      </c>
      <c r="I126" s="22">
        <v>773.94</v>
      </c>
      <c r="J126" s="22">
        <v>91.78</v>
      </c>
      <c r="K126" s="22">
        <v>0</v>
      </c>
      <c r="L126" s="22">
        <v>0.08</v>
      </c>
      <c r="M126" s="22">
        <f t="shared" si="50"/>
        <v>865.80000000000007</v>
      </c>
      <c r="N126" s="22">
        <f t="shared" si="51"/>
        <v>15634.2</v>
      </c>
    </row>
    <row r="127" spans="1:14">
      <c r="A127" s="23" t="s">
        <v>174</v>
      </c>
      <c r="B127" s="22" t="s">
        <v>175</v>
      </c>
      <c r="C127" s="22">
        <v>5806.8</v>
      </c>
      <c r="D127" s="22">
        <v>0</v>
      </c>
      <c r="E127" s="22">
        <v>0</v>
      </c>
      <c r="F127" s="31">
        <v>1219.69</v>
      </c>
      <c r="G127" s="22">
        <f t="shared" si="49"/>
        <v>7026.49</v>
      </c>
      <c r="H127" s="22">
        <v>0</v>
      </c>
      <c r="I127" s="22">
        <v>0</v>
      </c>
      <c r="J127" s="22">
        <v>70.760000000000005</v>
      </c>
      <c r="K127" s="22">
        <v>0</v>
      </c>
      <c r="L127" s="22">
        <v>-7.0000000000000007E-2</v>
      </c>
      <c r="M127" s="22">
        <v>70.69</v>
      </c>
      <c r="N127" s="22">
        <f t="shared" si="51"/>
        <v>6955.8</v>
      </c>
    </row>
    <row r="128" spans="1:14">
      <c r="A128" s="23" t="s">
        <v>168</v>
      </c>
      <c r="B128" s="22" t="s">
        <v>169</v>
      </c>
      <c r="C128" s="22">
        <v>7227.4</v>
      </c>
      <c r="D128" s="22">
        <v>3613.7</v>
      </c>
      <c r="E128" s="22">
        <v>903.42</v>
      </c>
      <c r="F128" s="31">
        <v>18068.5</v>
      </c>
      <c r="G128" s="22">
        <f t="shared" si="49"/>
        <v>29813.019999999997</v>
      </c>
      <c r="H128" s="22">
        <v>0</v>
      </c>
      <c r="I128" s="22">
        <v>2701.37</v>
      </c>
      <c r="J128" s="22">
        <v>978.42</v>
      </c>
      <c r="K128" s="22">
        <v>0</v>
      </c>
      <c r="L128" s="22">
        <v>0.03</v>
      </c>
      <c r="M128" s="22">
        <f t="shared" si="50"/>
        <v>3679.82</v>
      </c>
      <c r="N128" s="22">
        <f t="shared" si="51"/>
        <v>26133.199999999997</v>
      </c>
    </row>
    <row r="129" spans="1:14" s="5" customFormat="1">
      <c r="A129" s="23" t="s">
        <v>164</v>
      </c>
      <c r="B129" s="22" t="s">
        <v>165</v>
      </c>
      <c r="C129" s="22">
        <v>3871.2</v>
      </c>
      <c r="D129" s="22">
        <v>1935.6</v>
      </c>
      <c r="E129" s="22">
        <v>483.9</v>
      </c>
      <c r="F129" s="31">
        <v>9678</v>
      </c>
      <c r="G129" s="22">
        <f t="shared" si="49"/>
        <v>15968.699999999999</v>
      </c>
      <c r="H129" s="22">
        <v>0</v>
      </c>
      <c r="I129" s="22">
        <v>738.9</v>
      </c>
      <c r="J129" s="22">
        <v>70.760000000000005</v>
      </c>
      <c r="K129" s="22">
        <v>0</v>
      </c>
      <c r="L129" s="22">
        <v>-0.04</v>
      </c>
      <c r="M129" s="22">
        <v>809.7</v>
      </c>
      <c r="N129" s="22">
        <f t="shared" si="51"/>
        <v>15158.999999999998</v>
      </c>
    </row>
    <row r="130" spans="1:14">
      <c r="A130" s="23" t="s">
        <v>172</v>
      </c>
      <c r="B130" s="22" t="s">
        <v>173</v>
      </c>
      <c r="C130" s="22">
        <v>3871.2</v>
      </c>
      <c r="D130" s="22">
        <v>1935.6</v>
      </c>
      <c r="E130" s="22">
        <v>483.9</v>
      </c>
      <c r="F130" s="31">
        <v>8087.1</v>
      </c>
      <c r="G130" s="22">
        <f t="shared" si="49"/>
        <v>14377.8</v>
      </c>
      <c r="H130" s="22">
        <v>0</v>
      </c>
      <c r="I130" s="22">
        <v>565.80999999999995</v>
      </c>
      <c r="J130" s="22">
        <v>70.760000000000005</v>
      </c>
      <c r="K130" s="22">
        <v>0</v>
      </c>
      <c r="L130" s="22">
        <v>0.03</v>
      </c>
      <c r="M130" s="22">
        <f t="shared" si="50"/>
        <v>636.59999999999991</v>
      </c>
      <c r="N130" s="22">
        <f t="shared" si="51"/>
        <v>13741.199999999999</v>
      </c>
    </row>
    <row r="131" spans="1:14">
      <c r="A131" s="23" t="s">
        <v>162</v>
      </c>
      <c r="B131" s="22" t="s">
        <v>163</v>
      </c>
      <c r="C131" s="22">
        <v>3871.2</v>
      </c>
      <c r="D131" s="22">
        <v>1935.6</v>
      </c>
      <c r="E131" s="22">
        <v>483.9</v>
      </c>
      <c r="F131" s="31">
        <v>9598.4500000000007</v>
      </c>
      <c r="G131" s="22">
        <f t="shared" si="49"/>
        <v>15889.15</v>
      </c>
      <c r="H131" s="22">
        <v>0</v>
      </c>
      <c r="I131" s="22">
        <v>730.25</v>
      </c>
      <c r="J131" s="22">
        <v>70.760000000000005</v>
      </c>
      <c r="K131" s="22">
        <v>0</v>
      </c>
      <c r="L131" s="22">
        <v>-0.06</v>
      </c>
      <c r="M131" s="22">
        <f t="shared" si="50"/>
        <v>800.95</v>
      </c>
      <c r="N131" s="22">
        <f t="shared" si="51"/>
        <v>15088.199999999999</v>
      </c>
    </row>
    <row r="132" spans="1:14">
      <c r="A132" s="27" t="s">
        <v>44</v>
      </c>
      <c r="B132" s="24"/>
      <c r="C132" s="24" t="s">
        <v>45</v>
      </c>
      <c r="D132" s="24" t="s">
        <v>45</v>
      </c>
      <c r="E132" s="24" t="s">
        <v>45</v>
      </c>
      <c r="F132" s="33" t="s">
        <v>45</v>
      </c>
      <c r="G132" s="24" t="s">
        <v>45</v>
      </c>
      <c r="H132" s="24" t="s">
        <v>45</v>
      </c>
      <c r="I132" s="24" t="s">
        <v>45</v>
      </c>
      <c r="J132" s="24" t="s">
        <v>45</v>
      </c>
      <c r="K132" s="24" t="s">
        <v>45</v>
      </c>
      <c r="L132" s="24" t="s">
        <v>45</v>
      </c>
      <c r="M132" s="24" t="s">
        <v>45</v>
      </c>
      <c r="N132" s="24" t="s">
        <v>45</v>
      </c>
    </row>
    <row r="133" spans="1:14" ht="15">
      <c r="A133" s="21"/>
      <c r="B133" s="21"/>
      <c r="C133" s="28">
        <f t="shared" ref="C133:F133" si="52">SUM(C123:C131)</f>
        <v>42196.999999999993</v>
      </c>
      <c r="D133" s="28">
        <f t="shared" si="52"/>
        <v>15291.7</v>
      </c>
      <c r="E133" s="28">
        <f t="shared" si="52"/>
        <v>3822.92</v>
      </c>
      <c r="F133" s="28">
        <f t="shared" si="52"/>
        <v>84863.77</v>
      </c>
      <c r="G133" s="28">
        <f>SUM(G123:G131)</f>
        <v>146175.38999999998</v>
      </c>
      <c r="H133" s="28">
        <f t="shared" ref="H133:N133" si="53">SUM(H123:H131)</f>
        <v>0</v>
      </c>
      <c r="I133" s="28">
        <f t="shared" si="53"/>
        <v>7637.5399999999991</v>
      </c>
      <c r="J133" s="28">
        <f t="shared" si="53"/>
        <v>1565.52</v>
      </c>
      <c r="K133" s="28">
        <f t="shared" si="53"/>
        <v>0</v>
      </c>
      <c r="L133" s="28">
        <f t="shared" si="53"/>
        <v>-0.15</v>
      </c>
      <c r="M133" s="28">
        <f t="shared" si="53"/>
        <v>9202.99</v>
      </c>
      <c r="N133" s="28">
        <f t="shared" si="53"/>
        <v>136972.4</v>
      </c>
    </row>
    <row r="134" spans="1:14">
      <c r="A134" s="19"/>
      <c r="B134" s="18"/>
      <c r="C134" s="18"/>
      <c r="D134" s="18"/>
      <c r="E134" s="18"/>
      <c r="G134" s="18"/>
      <c r="H134" s="18"/>
      <c r="I134" s="18"/>
      <c r="J134" s="18"/>
      <c r="K134" s="18"/>
      <c r="L134" s="18"/>
      <c r="M134" s="18"/>
      <c r="N134" s="18"/>
    </row>
    <row r="135" spans="1:14" ht="15">
      <c r="A135" s="25" t="s">
        <v>94</v>
      </c>
      <c r="B135" s="21"/>
      <c r="C135" s="21"/>
      <c r="D135" s="21"/>
      <c r="E135" s="21"/>
      <c r="G135" s="21"/>
      <c r="H135" s="21"/>
      <c r="I135" s="21"/>
      <c r="J135" s="21"/>
      <c r="K135" s="21"/>
      <c r="L135" s="21"/>
      <c r="M135" s="21"/>
      <c r="N135" s="21"/>
    </row>
    <row r="136" spans="1:14" s="5" customFormat="1">
      <c r="A136" s="23" t="s">
        <v>95</v>
      </c>
      <c r="B136" s="22" t="s">
        <v>96</v>
      </c>
      <c r="C136" s="22">
        <v>6505.75</v>
      </c>
      <c r="D136" s="22">
        <v>1301.1500000000001</v>
      </c>
      <c r="E136" s="22">
        <v>325.29000000000002</v>
      </c>
      <c r="F136" s="31">
        <v>13011.5</v>
      </c>
      <c r="G136" s="22">
        <f t="shared" ref="G136:G141" si="54">SUM(C136:F136)</f>
        <v>21143.69</v>
      </c>
      <c r="H136" s="22">
        <v>0</v>
      </c>
      <c r="I136" s="22">
        <v>1101.5899999999999</v>
      </c>
      <c r="J136" s="22">
        <v>579.12</v>
      </c>
      <c r="K136" s="22">
        <v>0</v>
      </c>
      <c r="L136" s="22">
        <v>-0.02</v>
      </c>
      <c r="M136" s="22">
        <f t="shared" ref="M136:M141" si="55">SUM(H136:L136)</f>
        <v>1680.69</v>
      </c>
      <c r="N136" s="22">
        <f t="shared" ref="N136:N141" si="56">+G136-M136</f>
        <v>19463</v>
      </c>
    </row>
    <row r="137" spans="1:14">
      <c r="A137" s="23" t="s">
        <v>105</v>
      </c>
      <c r="B137" s="22" t="s">
        <v>106</v>
      </c>
      <c r="C137" s="22">
        <v>5204.6000000000004</v>
      </c>
      <c r="D137" s="22">
        <v>2602.3000000000002</v>
      </c>
      <c r="E137" s="22">
        <v>650.58000000000004</v>
      </c>
      <c r="F137" s="31">
        <v>13011.5</v>
      </c>
      <c r="G137" s="22">
        <f t="shared" si="54"/>
        <v>21468.980000000003</v>
      </c>
      <c r="H137" s="22">
        <v>0</v>
      </c>
      <c r="I137" s="22">
        <v>1101.5899999999999</v>
      </c>
      <c r="J137" s="22">
        <v>579.12</v>
      </c>
      <c r="K137" s="22">
        <v>0</v>
      </c>
      <c r="L137" s="22">
        <v>7.0000000000000007E-2</v>
      </c>
      <c r="M137" s="22">
        <f t="shared" si="55"/>
        <v>1680.78</v>
      </c>
      <c r="N137" s="22">
        <f t="shared" si="56"/>
        <v>19788.200000000004</v>
      </c>
    </row>
    <row r="138" spans="1:14">
      <c r="A138" s="23" t="s">
        <v>101</v>
      </c>
      <c r="B138" s="22" t="s">
        <v>102</v>
      </c>
      <c r="C138" s="22">
        <v>9866.25</v>
      </c>
      <c r="D138" s="22">
        <v>1973.25</v>
      </c>
      <c r="E138" s="22">
        <v>493.31</v>
      </c>
      <c r="F138" s="31">
        <v>19624.38</v>
      </c>
      <c r="G138" s="22">
        <f t="shared" si="54"/>
        <v>31957.190000000002</v>
      </c>
      <c r="H138" s="22">
        <v>0</v>
      </c>
      <c r="I138" s="22">
        <v>3062.71</v>
      </c>
      <c r="J138" s="22">
        <v>1153.7</v>
      </c>
      <c r="K138" s="22">
        <v>5000</v>
      </c>
      <c r="L138" s="22">
        <v>-0.02</v>
      </c>
      <c r="M138" s="22">
        <f t="shared" si="55"/>
        <v>9216.39</v>
      </c>
      <c r="N138" s="22">
        <f t="shared" si="56"/>
        <v>22740.800000000003</v>
      </c>
    </row>
    <row r="139" spans="1:14">
      <c r="A139" s="23" t="s">
        <v>97</v>
      </c>
      <c r="B139" s="22" t="s">
        <v>98</v>
      </c>
      <c r="C139" s="22">
        <v>6505.75</v>
      </c>
      <c r="D139" s="22">
        <v>1301.1500000000001</v>
      </c>
      <c r="E139" s="22">
        <v>325.29000000000002</v>
      </c>
      <c r="F139" s="31">
        <v>13011.5</v>
      </c>
      <c r="G139" s="22">
        <f t="shared" si="54"/>
        <v>21143.69</v>
      </c>
      <c r="H139" s="22">
        <v>0</v>
      </c>
      <c r="I139" s="22">
        <v>1101.5899999999999</v>
      </c>
      <c r="J139" s="22">
        <v>579.12</v>
      </c>
      <c r="K139" s="22">
        <v>0</v>
      </c>
      <c r="L139" s="22">
        <v>-0.02</v>
      </c>
      <c r="M139" s="22">
        <f t="shared" si="55"/>
        <v>1680.69</v>
      </c>
      <c r="N139" s="22">
        <f t="shared" si="56"/>
        <v>19463</v>
      </c>
    </row>
    <row r="140" spans="1:14">
      <c r="A140" s="23" t="s">
        <v>99</v>
      </c>
      <c r="B140" s="22" t="s">
        <v>100</v>
      </c>
      <c r="C140" s="22">
        <v>7806.9</v>
      </c>
      <c r="D140" s="22">
        <v>0</v>
      </c>
      <c r="E140" s="22">
        <v>0</v>
      </c>
      <c r="F140" s="31">
        <v>13011.5</v>
      </c>
      <c r="G140" s="22">
        <f t="shared" si="54"/>
        <v>20818.400000000001</v>
      </c>
      <c r="H140" s="22">
        <v>0</v>
      </c>
      <c r="I140" s="22">
        <v>1101.5899999999999</v>
      </c>
      <c r="J140" s="22">
        <v>579.12</v>
      </c>
      <c r="K140" s="22">
        <v>0</v>
      </c>
      <c r="L140" s="22">
        <v>0.09</v>
      </c>
      <c r="M140" s="22">
        <f t="shared" si="55"/>
        <v>1680.8</v>
      </c>
      <c r="N140" s="22">
        <f t="shared" si="56"/>
        <v>19137.600000000002</v>
      </c>
    </row>
    <row r="141" spans="1:14">
      <c r="A141" s="23" t="s">
        <v>103</v>
      </c>
      <c r="B141" s="22" t="s">
        <v>104</v>
      </c>
      <c r="C141" s="22">
        <v>6505.75</v>
      </c>
      <c r="D141" s="22">
        <v>1301.1500000000001</v>
      </c>
      <c r="E141" s="22">
        <v>325.29000000000002</v>
      </c>
      <c r="F141" s="31">
        <v>13011.5</v>
      </c>
      <c r="G141" s="22">
        <f t="shared" si="54"/>
        <v>21143.69</v>
      </c>
      <c r="H141" s="22">
        <v>0</v>
      </c>
      <c r="I141" s="22">
        <v>1101.5899999999999</v>
      </c>
      <c r="J141" s="22">
        <v>579.12</v>
      </c>
      <c r="K141" s="22">
        <v>0</v>
      </c>
      <c r="L141" s="22">
        <v>-0.02</v>
      </c>
      <c r="M141" s="22">
        <f t="shared" si="55"/>
        <v>1680.69</v>
      </c>
      <c r="N141" s="22">
        <f t="shared" si="56"/>
        <v>19463</v>
      </c>
    </row>
    <row r="142" spans="1:14">
      <c r="A142" s="27" t="s">
        <v>44</v>
      </c>
      <c r="B142" s="24"/>
      <c r="C142" s="24" t="s">
        <v>45</v>
      </c>
      <c r="D142" s="24" t="s">
        <v>45</v>
      </c>
      <c r="E142" s="24" t="s">
        <v>45</v>
      </c>
      <c r="F142" s="33" t="s">
        <v>45</v>
      </c>
      <c r="G142" s="24" t="s">
        <v>45</v>
      </c>
      <c r="H142" s="24" t="s">
        <v>45</v>
      </c>
      <c r="I142" s="24" t="s">
        <v>45</v>
      </c>
      <c r="J142" s="24" t="s">
        <v>45</v>
      </c>
      <c r="K142" s="24" t="s">
        <v>45</v>
      </c>
      <c r="L142" s="24" t="s">
        <v>45</v>
      </c>
      <c r="M142" s="24" t="s">
        <v>45</v>
      </c>
      <c r="N142" s="24" t="s">
        <v>45</v>
      </c>
    </row>
    <row r="143" spans="1:14" s="5" customFormat="1" ht="15">
      <c r="A143" s="21"/>
      <c r="B143" s="21"/>
      <c r="C143" s="28">
        <f t="shared" ref="C143:F143" si="57">SUM(C136:C141)</f>
        <v>42395</v>
      </c>
      <c r="D143" s="28">
        <f t="shared" si="57"/>
        <v>8479</v>
      </c>
      <c r="E143" s="28">
        <f t="shared" si="57"/>
        <v>2119.7600000000002</v>
      </c>
      <c r="F143" s="28">
        <f t="shared" si="57"/>
        <v>84681.88</v>
      </c>
      <c r="G143" s="28">
        <f>SUM(G136:G141)</f>
        <v>137675.64000000001</v>
      </c>
      <c r="H143" s="28">
        <f t="shared" ref="H143:N143" si="58">SUM(H136:H141)</f>
        <v>0</v>
      </c>
      <c r="I143" s="28">
        <f t="shared" si="58"/>
        <v>8570.66</v>
      </c>
      <c r="J143" s="28">
        <f t="shared" si="58"/>
        <v>4049.2999999999997</v>
      </c>
      <c r="K143" s="28">
        <f t="shared" si="58"/>
        <v>5000</v>
      </c>
      <c r="L143" s="28">
        <f t="shared" si="58"/>
        <v>0.08</v>
      </c>
      <c r="M143" s="28">
        <f t="shared" si="58"/>
        <v>17620.04</v>
      </c>
      <c r="N143" s="28">
        <f t="shared" si="58"/>
        <v>120055.6</v>
      </c>
    </row>
    <row r="144" spans="1:14">
      <c r="A144" s="19"/>
      <c r="B144" s="18"/>
      <c r="C144" s="20"/>
      <c r="D144" s="20"/>
      <c r="E144" s="20"/>
      <c r="G144" s="20"/>
      <c r="H144" s="20"/>
      <c r="I144" s="20"/>
      <c r="J144" s="20"/>
      <c r="K144" s="20"/>
      <c r="L144" s="20"/>
      <c r="M144" s="20"/>
      <c r="N144" s="18"/>
    </row>
    <row r="145" spans="1:14" ht="15">
      <c r="A145" s="25" t="s">
        <v>176</v>
      </c>
      <c r="B145" s="21"/>
      <c r="C145" s="21"/>
      <c r="D145" s="21"/>
      <c r="E145" s="21"/>
      <c r="G145" s="21"/>
      <c r="H145" s="21"/>
      <c r="I145" s="21"/>
      <c r="J145" s="21"/>
      <c r="K145" s="21"/>
      <c r="L145" s="21"/>
      <c r="M145" s="21"/>
      <c r="N145" s="21"/>
    </row>
    <row r="146" spans="1:14">
      <c r="A146" s="23" t="s">
        <v>179</v>
      </c>
      <c r="B146" s="22" t="s">
        <v>180</v>
      </c>
      <c r="C146" s="22">
        <v>7227.4</v>
      </c>
      <c r="D146" s="22">
        <v>3613.7</v>
      </c>
      <c r="E146" s="22">
        <v>903.42</v>
      </c>
      <c r="F146" s="31">
        <v>18068.5</v>
      </c>
      <c r="G146" s="22">
        <f t="shared" ref="G146:G148" si="59">SUM(C146:F146)</f>
        <v>29813.019999999997</v>
      </c>
      <c r="H146" s="22">
        <v>0</v>
      </c>
      <c r="I146" s="22">
        <v>2701.37</v>
      </c>
      <c r="J146" s="22">
        <v>978.42</v>
      </c>
      <c r="K146" s="22">
        <v>0</v>
      </c>
      <c r="L146" s="22">
        <v>0.05</v>
      </c>
      <c r="M146" s="22">
        <v>3679.82</v>
      </c>
      <c r="N146" s="22">
        <f t="shared" ref="N146:N148" si="60">+G146-M146</f>
        <v>26133.199999999997</v>
      </c>
    </row>
    <row r="147" spans="1:14">
      <c r="A147" s="23" t="s">
        <v>177</v>
      </c>
      <c r="B147" s="22" t="s">
        <v>178</v>
      </c>
      <c r="C147" s="22">
        <v>5204.6000000000004</v>
      </c>
      <c r="D147" s="22">
        <v>2602.3000000000002</v>
      </c>
      <c r="E147" s="22">
        <v>650.58000000000004</v>
      </c>
      <c r="F147" s="31">
        <v>13011.5</v>
      </c>
      <c r="G147" s="22">
        <f t="shared" si="59"/>
        <v>21468.980000000003</v>
      </c>
      <c r="H147" s="22">
        <v>0</v>
      </c>
      <c r="I147" s="22">
        <v>1101.5899999999999</v>
      </c>
      <c r="J147" s="22">
        <v>579.12</v>
      </c>
      <c r="K147" s="22">
        <v>0</v>
      </c>
      <c r="L147" s="22">
        <v>-0.13</v>
      </c>
      <c r="M147" s="22">
        <f t="shared" ref="M147:M148" si="61">SUM(H147:L147)</f>
        <v>1680.58</v>
      </c>
      <c r="N147" s="22">
        <f t="shared" si="60"/>
        <v>19788.400000000001</v>
      </c>
    </row>
    <row r="148" spans="1:14">
      <c r="A148" s="23" t="s">
        <v>181</v>
      </c>
      <c r="B148" s="22" t="s">
        <v>182</v>
      </c>
      <c r="C148" s="22">
        <v>5204.6000000000004</v>
      </c>
      <c r="D148" s="22">
        <v>2602.3000000000002</v>
      </c>
      <c r="E148" s="22">
        <v>650.58000000000004</v>
      </c>
      <c r="F148" s="31">
        <v>13011.5</v>
      </c>
      <c r="G148" s="22">
        <f t="shared" si="59"/>
        <v>21468.980000000003</v>
      </c>
      <c r="H148" s="22">
        <v>0</v>
      </c>
      <c r="I148" s="22">
        <v>1101.5899999999999</v>
      </c>
      <c r="J148" s="22">
        <v>579.12</v>
      </c>
      <c r="K148" s="22">
        <v>2000</v>
      </c>
      <c r="L148" s="22">
        <v>-0.13</v>
      </c>
      <c r="M148" s="22">
        <f t="shared" si="61"/>
        <v>3680.58</v>
      </c>
      <c r="N148" s="22">
        <f t="shared" si="60"/>
        <v>17788.400000000001</v>
      </c>
    </row>
    <row r="149" spans="1:14" s="5" customFormat="1">
      <c r="A149" s="27" t="s">
        <v>44</v>
      </c>
      <c r="B149" s="24"/>
      <c r="C149" s="24" t="s">
        <v>45</v>
      </c>
      <c r="D149" s="24" t="s">
        <v>45</v>
      </c>
      <c r="E149" s="24" t="s">
        <v>45</v>
      </c>
      <c r="F149" s="33" t="s">
        <v>45</v>
      </c>
      <c r="G149" s="24" t="s">
        <v>45</v>
      </c>
      <c r="H149" s="24" t="s">
        <v>45</v>
      </c>
      <c r="I149" s="24" t="s">
        <v>45</v>
      </c>
      <c r="J149" s="24" t="s">
        <v>45</v>
      </c>
      <c r="K149" s="24" t="s">
        <v>45</v>
      </c>
      <c r="L149" s="24" t="s">
        <v>45</v>
      </c>
      <c r="M149" s="24" t="s">
        <v>45</v>
      </c>
      <c r="N149" s="24" t="s">
        <v>45</v>
      </c>
    </row>
    <row r="150" spans="1:14" ht="15">
      <c r="A150" s="21"/>
      <c r="B150" s="21"/>
      <c r="C150" s="28">
        <f t="shared" ref="C150:F150" si="62">SUM(C146:C148)</f>
        <v>17636.599999999999</v>
      </c>
      <c r="D150" s="28">
        <f t="shared" si="62"/>
        <v>8818.2999999999993</v>
      </c>
      <c r="E150" s="28">
        <f t="shared" si="62"/>
        <v>2204.58</v>
      </c>
      <c r="F150" s="28">
        <f t="shared" si="62"/>
        <v>44091.5</v>
      </c>
      <c r="G150" s="28">
        <f>SUM(G146:G148)</f>
        <v>72750.98000000001</v>
      </c>
      <c r="H150" s="28">
        <f t="shared" ref="H150:N150" si="63">SUM(H146:H148)</f>
        <v>0</v>
      </c>
      <c r="I150" s="28">
        <f t="shared" si="63"/>
        <v>4904.55</v>
      </c>
      <c r="J150" s="28">
        <f t="shared" si="63"/>
        <v>2136.66</v>
      </c>
      <c r="K150" s="28">
        <f t="shared" si="63"/>
        <v>2000</v>
      </c>
      <c r="L150" s="28">
        <f t="shared" si="63"/>
        <v>-0.21000000000000002</v>
      </c>
      <c r="M150" s="28">
        <f t="shared" si="63"/>
        <v>9040.98</v>
      </c>
      <c r="N150" s="28">
        <f t="shared" si="63"/>
        <v>63710</v>
      </c>
    </row>
    <row r="151" spans="1:14">
      <c r="A151" s="19"/>
      <c r="B151" s="18"/>
      <c r="C151" s="18"/>
      <c r="D151" s="18"/>
      <c r="E151" s="18"/>
      <c r="G151" s="18"/>
      <c r="H151" s="18"/>
      <c r="I151" s="18"/>
      <c r="J151" s="18"/>
      <c r="K151" s="18"/>
      <c r="L151" s="18"/>
      <c r="M151" s="18"/>
      <c r="N151" s="18"/>
    </row>
    <row r="152" spans="1:14" ht="15">
      <c r="A152" s="25" t="s">
        <v>195</v>
      </c>
      <c r="B152" s="21"/>
      <c r="C152" s="21"/>
      <c r="D152" s="21"/>
      <c r="E152" s="21"/>
      <c r="G152" s="21"/>
      <c r="H152" s="21"/>
      <c r="I152" s="21"/>
      <c r="J152" s="21"/>
      <c r="K152" s="21"/>
      <c r="L152" s="21"/>
      <c r="M152" s="21"/>
      <c r="N152" s="21"/>
    </row>
    <row r="153" spans="1:14">
      <c r="A153" s="23" t="s">
        <v>198</v>
      </c>
      <c r="B153" s="22" t="s">
        <v>199</v>
      </c>
      <c r="C153" s="22">
        <v>3871.2</v>
      </c>
      <c r="D153" s="22">
        <v>1935.6</v>
      </c>
      <c r="E153" s="22">
        <v>483.9</v>
      </c>
      <c r="F153" s="31">
        <v>9678</v>
      </c>
      <c r="G153" s="22">
        <f t="shared" ref="G153:G155" si="64">SUM(C153:F153)</f>
        <v>15968.699999999999</v>
      </c>
      <c r="H153" s="22">
        <v>0</v>
      </c>
      <c r="I153" s="22">
        <v>738.9</v>
      </c>
      <c r="J153" s="22">
        <v>70.760000000000005</v>
      </c>
      <c r="K153" s="22">
        <v>0</v>
      </c>
      <c r="L153" s="22">
        <v>0.04</v>
      </c>
      <c r="M153" s="22">
        <f t="shared" ref="M153:M155" si="65">SUM(H153:L153)</f>
        <v>809.69999999999993</v>
      </c>
      <c r="N153" s="22">
        <f t="shared" ref="N153:N155" si="66">+G153-M153</f>
        <v>15158.999999999998</v>
      </c>
    </row>
    <row r="154" spans="1:14">
      <c r="A154" s="23" t="s">
        <v>200</v>
      </c>
      <c r="B154" s="22" t="s">
        <v>201</v>
      </c>
      <c r="C154" s="22">
        <v>7227.4</v>
      </c>
      <c r="D154" s="22">
        <v>3613.7</v>
      </c>
      <c r="E154" s="22">
        <v>903.42</v>
      </c>
      <c r="F154" s="31">
        <v>18068.5</v>
      </c>
      <c r="G154" s="22">
        <f t="shared" si="64"/>
        <v>29813.019999999997</v>
      </c>
      <c r="H154" s="22">
        <v>0</v>
      </c>
      <c r="I154" s="22">
        <v>2701.37</v>
      </c>
      <c r="J154" s="22">
        <v>978.42</v>
      </c>
      <c r="K154" s="22">
        <v>0</v>
      </c>
      <c r="L154" s="22">
        <v>0.03</v>
      </c>
      <c r="M154" s="22">
        <f t="shared" si="65"/>
        <v>3679.82</v>
      </c>
      <c r="N154" s="22">
        <f t="shared" si="66"/>
        <v>26133.199999999997</v>
      </c>
    </row>
    <row r="155" spans="1:14">
      <c r="A155" s="23" t="s">
        <v>196</v>
      </c>
      <c r="B155" s="22" t="s">
        <v>197</v>
      </c>
      <c r="C155" s="22">
        <v>3871.2</v>
      </c>
      <c r="D155" s="22">
        <v>1935.6</v>
      </c>
      <c r="E155" s="22">
        <v>483.9</v>
      </c>
      <c r="F155" s="31">
        <v>6549.22</v>
      </c>
      <c r="G155" s="22">
        <f t="shared" si="64"/>
        <v>12839.919999999998</v>
      </c>
      <c r="H155" s="22">
        <v>0</v>
      </c>
      <c r="I155" s="22">
        <v>437.14</v>
      </c>
      <c r="J155" s="22">
        <v>70.760000000000005</v>
      </c>
      <c r="K155" s="22">
        <v>7500</v>
      </c>
      <c r="L155" s="22">
        <v>0.02</v>
      </c>
      <c r="M155" s="22">
        <f t="shared" si="65"/>
        <v>8007.92</v>
      </c>
      <c r="N155" s="22">
        <f t="shared" si="66"/>
        <v>4831.9999999999982</v>
      </c>
    </row>
    <row r="156" spans="1:14" s="5" customFormat="1">
      <c r="A156" s="27" t="s">
        <v>44</v>
      </c>
      <c r="B156" s="24"/>
      <c r="C156" s="24" t="s">
        <v>45</v>
      </c>
      <c r="D156" s="24" t="s">
        <v>45</v>
      </c>
      <c r="E156" s="24" t="s">
        <v>45</v>
      </c>
      <c r="F156" s="33" t="s">
        <v>45</v>
      </c>
      <c r="G156" s="24" t="s">
        <v>45</v>
      </c>
      <c r="H156" s="24" t="s">
        <v>45</v>
      </c>
      <c r="I156" s="24" t="s">
        <v>45</v>
      </c>
      <c r="J156" s="24" t="s">
        <v>45</v>
      </c>
      <c r="K156" s="24" t="s">
        <v>45</v>
      </c>
      <c r="L156" s="24" t="s">
        <v>45</v>
      </c>
      <c r="M156" s="24" t="s">
        <v>45</v>
      </c>
      <c r="N156" s="24" t="s">
        <v>45</v>
      </c>
    </row>
    <row r="157" spans="1:14" ht="15">
      <c r="A157" s="21"/>
      <c r="B157" s="21"/>
      <c r="C157" s="28">
        <f t="shared" ref="C157:F157" si="67">SUM(C153:C155)</f>
        <v>14969.8</v>
      </c>
      <c r="D157" s="28">
        <f t="shared" si="67"/>
        <v>7484.9</v>
      </c>
      <c r="E157" s="28">
        <f t="shared" si="67"/>
        <v>1871.2199999999998</v>
      </c>
      <c r="F157" s="28">
        <f t="shared" si="67"/>
        <v>34295.72</v>
      </c>
      <c r="G157" s="28">
        <f>SUM(G153:G155)</f>
        <v>58621.639999999992</v>
      </c>
      <c r="H157" s="28">
        <f t="shared" ref="H157:N157" si="68">SUM(H153:H155)</f>
        <v>0</v>
      </c>
      <c r="I157" s="28">
        <f t="shared" si="68"/>
        <v>3877.41</v>
      </c>
      <c r="J157" s="28">
        <f t="shared" si="68"/>
        <v>1119.94</v>
      </c>
      <c r="K157" s="28">
        <f t="shared" si="68"/>
        <v>7500</v>
      </c>
      <c r="L157" s="28">
        <f t="shared" si="68"/>
        <v>9.0000000000000011E-2</v>
      </c>
      <c r="M157" s="28">
        <f t="shared" si="68"/>
        <v>12497.44</v>
      </c>
      <c r="N157" s="28">
        <f t="shared" si="68"/>
        <v>46124.2</v>
      </c>
    </row>
    <row r="158" spans="1:14">
      <c r="A158" s="19"/>
      <c r="B158" s="18"/>
      <c r="C158" s="18"/>
      <c r="D158" s="18"/>
      <c r="E158" s="18"/>
      <c r="G158" s="18"/>
      <c r="H158" s="18"/>
      <c r="I158" s="18"/>
      <c r="J158" s="18"/>
      <c r="K158" s="18"/>
      <c r="L158" s="18"/>
      <c r="M158" s="18"/>
      <c r="N158" s="18"/>
    </row>
    <row r="159" spans="1:14" ht="15">
      <c r="A159" s="25" t="s">
        <v>154</v>
      </c>
      <c r="B159" s="21"/>
      <c r="C159" s="21"/>
      <c r="D159" s="21"/>
      <c r="E159" s="21"/>
      <c r="G159" s="21"/>
      <c r="H159" s="21"/>
      <c r="I159" s="21"/>
      <c r="J159" s="21"/>
      <c r="K159" s="21"/>
      <c r="L159" s="21"/>
      <c r="M159" s="21"/>
      <c r="N159" s="21"/>
    </row>
    <row r="160" spans="1:14">
      <c r="A160" s="23" t="s">
        <v>155</v>
      </c>
      <c r="B160" s="22" t="s">
        <v>156</v>
      </c>
      <c r="C160" s="22">
        <v>9034.25</v>
      </c>
      <c r="D160" s="22">
        <v>1806.85</v>
      </c>
      <c r="E160" s="22">
        <v>451.71</v>
      </c>
      <c r="F160" s="31">
        <v>18068.5</v>
      </c>
      <c r="G160" s="22">
        <f>SUM(C160:F160)</f>
        <v>29361.309999999998</v>
      </c>
      <c r="H160" s="22">
        <v>0</v>
      </c>
      <c r="I160" s="22">
        <v>2643.2</v>
      </c>
      <c r="J160" s="22">
        <v>978.42</v>
      </c>
      <c r="K160" s="22">
        <v>0</v>
      </c>
      <c r="L160" s="22">
        <v>0.09</v>
      </c>
      <c r="M160" s="22">
        <f t="shared" ref="M160" si="69">SUM(H160:L160)</f>
        <v>3621.71</v>
      </c>
      <c r="N160" s="22">
        <f>+G160-M160</f>
        <v>25739.599999999999</v>
      </c>
    </row>
    <row r="161" spans="1:14" s="5" customFormat="1">
      <c r="A161" s="27" t="s">
        <v>44</v>
      </c>
      <c r="B161" s="24"/>
      <c r="C161" s="24" t="s">
        <v>45</v>
      </c>
      <c r="D161" s="24" t="s">
        <v>45</v>
      </c>
      <c r="E161" s="24" t="s">
        <v>45</v>
      </c>
      <c r="F161" s="33" t="s">
        <v>45</v>
      </c>
      <c r="G161" s="24" t="s">
        <v>45</v>
      </c>
      <c r="H161" s="24" t="s">
        <v>45</v>
      </c>
      <c r="I161" s="24" t="s">
        <v>45</v>
      </c>
      <c r="J161" s="24" t="s">
        <v>45</v>
      </c>
      <c r="K161" s="24" t="s">
        <v>45</v>
      </c>
      <c r="L161" s="24" t="s">
        <v>45</v>
      </c>
      <c r="M161" s="24" t="s">
        <v>45</v>
      </c>
      <c r="N161" s="24" t="s">
        <v>45</v>
      </c>
    </row>
    <row r="162" spans="1:14" ht="15">
      <c r="A162" s="21"/>
      <c r="B162" s="21"/>
      <c r="C162" s="28">
        <f t="shared" ref="C162:F162" si="70">SUM(C160)</f>
        <v>9034.25</v>
      </c>
      <c r="D162" s="28">
        <f t="shared" si="70"/>
        <v>1806.85</v>
      </c>
      <c r="E162" s="28">
        <f t="shared" si="70"/>
        <v>451.71</v>
      </c>
      <c r="F162" s="28">
        <f t="shared" si="70"/>
        <v>18068.5</v>
      </c>
      <c r="G162" s="28">
        <f>SUM(G160)</f>
        <v>29361.309999999998</v>
      </c>
      <c r="H162" s="28">
        <f t="shared" ref="H162:N162" si="71">SUM(H160)</f>
        <v>0</v>
      </c>
      <c r="I162" s="28">
        <f t="shared" si="71"/>
        <v>2643.2</v>
      </c>
      <c r="J162" s="28">
        <f t="shared" si="71"/>
        <v>978.42</v>
      </c>
      <c r="K162" s="28">
        <f t="shared" si="71"/>
        <v>0</v>
      </c>
      <c r="L162" s="28">
        <f t="shared" si="71"/>
        <v>0.09</v>
      </c>
      <c r="M162" s="28">
        <f t="shared" si="71"/>
        <v>3621.71</v>
      </c>
      <c r="N162" s="28">
        <f t="shared" si="71"/>
        <v>25739.599999999999</v>
      </c>
    </row>
    <row r="163" spans="1:14">
      <c r="A163" s="19"/>
      <c r="B163" s="18"/>
      <c r="C163" s="18"/>
      <c r="D163" s="18"/>
      <c r="E163" s="18"/>
      <c r="G163" s="18"/>
      <c r="H163" s="18"/>
      <c r="I163" s="18"/>
      <c r="J163" s="18"/>
      <c r="K163" s="18"/>
      <c r="L163" s="18"/>
      <c r="M163" s="18"/>
      <c r="N163" s="18"/>
    </row>
    <row r="164" spans="1:14" s="5" customFormat="1">
      <c r="A164" s="26"/>
      <c r="B164" s="24"/>
      <c r="C164" s="24" t="s">
        <v>205</v>
      </c>
      <c r="D164" s="24" t="s">
        <v>205</v>
      </c>
      <c r="E164" s="24" t="s">
        <v>205</v>
      </c>
      <c r="F164" s="33" t="s">
        <v>205</v>
      </c>
      <c r="G164" s="24" t="s">
        <v>205</v>
      </c>
      <c r="H164" s="24" t="s">
        <v>205</v>
      </c>
      <c r="I164" s="24" t="s">
        <v>205</v>
      </c>
      <c r="J164" s="24" t="s">
        <v>205</v>
      </c>
      <c r="K164" s="24" t="s">
        <v>205</v>
      </c>
      <c r="L164" s="24" t="s">
        <v>205</v>
      </c>
      <c r="M164" s="24" t="s">
        <v>205</v>
      </c>
      <c r="N164" s="24" t="s">
        <v>205</v>
      </c>
    </row>
    <row r="165" spans="1:14">
      <c r="A165" s="27" t="s">
        <v>206</v>
      </c>
      <c r="B165" s="22" t="s">
        <v>207</v>
      </c>
      <c r="C165" s="28">
        <f>+C162+C157+C133+C120+C106+C101+C88+C81+C72+C65+C54+C43+C24+C17+C150+C143</f>
        <v>462277.76</v>
      </c>
      <c r="D165" s="28">
        <f t="shared" ref="D165:N165" si="72">+D162+D157+D133+D120+D106+D101+D88+D81+D72+D65+D54+D43+D24+D17+D150+D143</f>
        <v>169202.99999999997</v>
      </c>
      <c r="E165" s="28">
        <f t="shared" si="72"/>
        <v>42300.820000000007</v>
      </c>
      <c r="F165" s="28">
        <f t="shared" si="72"/>
        <v>973550.84</v>
      </c>
      <c r="G165" s="28">
        <f t="shared" si="72"/>
        <v>1647332.42</v>
      </c>
      <c r="H165" s="28">
        <f t="shared" si="72"/>
        <v>-682.65</v>
      </c>
      <c r="I165" s="28">
        <f t="shared" si="72"/>
        <v>98583.160000000018</v>
      </c>
      <c r="J165" s="28">
        <f t="shared" si="72"/>
        <v>32289.5</v>
      </c>
      <c r="K165" s="28">
        <f t="shared" si="72"/>
        <v>41000</v>
      </c>
      <c r="L165" s="28">
        <f t="shared" si="72"/>
        <v>0.14999999999999991</v>
      </c>
      <c r="M165" s="28">
        <f t="shared" si="72"/>
        <v>171190.39</v>
      </c>
      <c r="N165" s="28">
        <f>+N162+N157+N133+N120+N106+N101+N88+N81+N72+N65+N54+N43+N24+N17+N150+N143</f>
        <v>1476142.0300000003</v>
      </c>
    </row>
    <row r="167" spans="1:14">
      <c r="C167" s="1" t="s">
        <v>207</v>
      </c>
      <c r="D167" s="1" t="s">
        <v>207</v>
      </c>
      <c r="E167" s="1" t="s">
        <v>207</v>
      </c>
      <c r="G167" s="1" t="s">
        <v>207</v>
      </c>
      <c r="H167" s="1" t="s">
        <v>207</v>
      </c>
      <c r="I167" s="1" t="s">
        <v>207</v>
      </c>
      <c r="J167" s="1" t="s">
        <v>207</v>
      </c>
      <c r="K167" s="1" t="s">
        <v>207</v>
      </c>
      <c r="L167" s="1" t="s">
        <v>207</v>
      </c>
      <c r="M167" s="1" t="s">
        <v>207</v>
      </c>
      <c r="N167" s="1" t="s">
        <v>207</v>
      </c>
    </row>
    <row r="168" spans="1:14">
      <c r="A168" s="2" t="s">
        <v>207</v>
      </c>
      <c r="B168" s="1" t="s">
        <v>207</v>
      </c>
      <c r="C168" s="28">
        <v>462277.76</v>
      </c>
      <c r="D168" s="9"/>
      <c r="E168" s="9"/>
      <c r="F168" s="34"/>
      <c r="G168" s="9"/>
      <c r="H168" s="9"/>
      <c r="I168" s="9"/>
      <c r="J168" s="9"/>
      <c r="K168" s="9"/>
      <c r="L168" s="9"/>
      <c r="M168" s="9"/>
      <c r="N168" s="9"/>
    </row>
  </sheetData>
  <mergeCells count="5">
    <mergeCell ref="B5:N5"/>
    <mergeCell ref="B1:C1"/>
    <mergeCell ref="B4:C4"/>
    <mergeCell ref="B2:N2"/>
    <mergeCell ref="B3:N3"/>
  </mergeCells>
  <conditionalFormatting sqref="O1:XFD1048576 A1:B1048576 F4:F18 F20:F25 F27:F44 F46:F55 F57:F66 F68:F73 F75:F82 F84:F89 F91:F102 F104:F107 F109:F121 F123:F134 F136:F144 F146:F151 F153:F158 C17:F17 C24:F24 C43:F43 C54:F54 C65:F65 C72:F72 C81:F81 C88:F88 C101:F101 C106:F106 C120:F120 C133:F133 C143:F143 C150:F150 C157:F157 C162:F162 C1:N1 C5:C164 F160:F164 D4:E164 C166:N1048576 G4:N164">
    <cfRule type="cellIs" dxfId="16" priority="9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dcterms:created xsi:type="dcterms:W3CDTF">2023-01-03T02:55:00Z</dcterms:created>
  <dcterms:modified xsi:type="dcterms:W3CDTF">2023-01-03T17:14:14Z</dcterms:modified>
</cp:coreProperties>
</file>