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P107" i="1"/>
  <c r="Q107"/>
  <c r="P170"/>
  <c r="Q93"/>
  <c r="P15"/>
  <c r="P14"/>
  <c r="Q14" s="1"/>
  <c r="P17"/>
  <c r="P24"/>
  <c r="P22"/>
  <c r="P21"/>
  <c r="Q21" s="1"/>
  <c r="P20"/>
  <c r="P41"/>
  <c r="P40"/>
  <c r="P39"/>
  <c r="P38"/>
  <c r="P37"/>
  <c r="Q37" s="1"/>
  <c r="P36"/>
  <c r="P35"/>
  <c r="P34"/>
  <c r="P33"/>
  <c r="P32"/>
  <c r="Q32" s="1"/>
  <c r="P31"/>
  <c r="Q31" s="1"/>
  <c r="P30"/>
  <c r="P29"/>
  <c r="P28"/>
  <c r="P27"/>
  <c r="P43"/>
  <c r="P52"/>
  <c r="P51"/>
  <c r="P50"/>
  <c r="P49"/>
  <c r="P48"/>
  <c r="P47"/>
  <c r="P46"/>
  <c r="P54"/>
  <c r="P63"/>
  <c r="P62"/>
  <c r="P61"/>
  <c r="P60"/>
  <c r="Q60" s="1"/>
  <c r="P59"/>
  <c r="P58"/>
  <c r="P57"/>
  <c r="P65"/>
  <c r="P68"/>
  <c r="P70"/>
  <c r="P75"/>
  <c r="P74"/>
  <c r="Q74" s="1"/>
  <c r="P73"/>
  <c r="P77"/>
  <c r="P84"/>
  <c r="P83"/>
  <c r="P82"/>
  <c r="Q82" s="1"/>
  <c r="P81"/>
  <c r="P80"/>
  <c r="P86"/>
  <c r="P89"/>
  <c r="P90"/>
  <c r="P91"/>
  <c r="P93"/>
  <c r="P96"/>
  <c r="P100"/>
  <c r="P105"/>
  <c r="P104"/>
  <c r="P103"/>
  <c r="P102"/>
  <c r="P101"/>
  <c r="P99"/>
  <c r="P98"/>
  <c r="P97"/>
  <c r="P112"/>
  <c r="P110"/>
  <c r="P124"/>
  <c r="P123"/>
  <c r="Q123" s="1"/>
  <c r="P122"/>
  <c r="Q122" s="1"/>
  <c r="P120"/>
  <c r="P119"/>
  <c r="P118"/>
  <c r="P117"/>
  <c r="P116"/>
  <c r="P115"/>
  <c r="P126"/>
  <c r="P136"/>
  <c r="P135"/>
  <c r="P134"/>
  <c r="P133"/>
  <c r="P132"/>
  <c r="P131"/>
  <c r="P130"/>
  <c r="P129"/>
  <c r="P138"/>
  <c r="P146"/>
  <c r="P145"/>
  <c r="Q145" s="1"/>
  <c r="P144"/>
  <c r="Q144" s="1"/>
  <c r="P143"/>
  <c r="P142"/>
  <c r="P141"/>
  <c r="Q141" s="1"/>
  <c r="P148"/>
  <c r="P153"/>
  <c r="P152"/>
  <c r="Q152" s="1"/>
  <c r="P151"/>
  <c r="Q151" s="1"/>
  <c r="P155"/>
  <c r="P160"/>
  <c r="P159"/>
  <c r="Q159" s="1"/>
  <c r="P158"/>
  <c r="P162"/>
  <c r="P165"/>
  <c r="P167"/>
  <c r="Q40"/>
  <c r="Q36"/>
  <c r="Q28"/>
  <c r="Q118"/>
  <c r="Q117"/>
  <c r="Q121"/>
  <c r="P121"/>
  <c r="Q167"/>
  <c r="Q165"/>
  <c r="Q162"/>
  <c r="Q160"/>
  <c r="Q158"/>
  <c r="Q155"/>
  <c r="Q153"/>
  <c r="Q148"/>
  <c r="Q146"/>
  <c r="Q143"/>
  <c r="Q142"/>
  <c r="Q138"/>
  <c r="Q136"/>
  <c r="Q135"/>
  <c r="Q134"/>
  <c r="Q133"/>
  <c r="Q132"/>
  <c r="Q131"/>
  <c r="Q130"/>
  <c r="Q129"/>
  <c r="Q126"/>
  <c r="Q124"/>
  <c r="Q120"/>
  <c r="Q119"/>
  <c r="Q116"/>
  <c r="Q115"/>
  <c r="Q112"/>
  <c r="Q110"/>
  <c r="Q105"/>
  <c r="Q104"/>
  <c r="Q103"/>
  <c r="Q102"/>
  <c r="Q101"/>
  <c r="Q100"/>
  <c r="Q99"/>
  <c r="Q98"/>
  <c r="Q97"/>
  <c r="Q96"/>
  <c r="Q91"/>
  <c r="Q90"/>
  <c r="Q89"/>
  <c r="Q86"/>
  <c r="Q84"/>
  <c r="Q83"/>
  <c r="Q81"/>
  <c r="Q80"/>
  <c r="Q77"/>
  <c r="Q75"/>
  <c r="Q73"/>
  <c r="Q70"/>
  <c r="Q68"/>
  <c r="Q65"/>
  <c r="Q62"/>
  <c r="Q61"/>
  <c r="Q59"/>
  <c r="Q58"/>
  <c r="Q57"/>
  <c r="Q54"/>
  <c r="Q52"/>
  <c r="Q51"/>
  <c r="Q50"/>
  <c r="Q49"/>
  <c r="Q48"/>
  <c r="Q47"/>
  <c r="Q46"/>
  <c r="Q43"/>
  <c r="Q41"/>
  <c r="Q39"/>
  <c r="Q38"/>
  <c r="Q35"/>
  <c r="Q34"/>
  <c r="Q33"/>
  <c r="Q30"/>
  <c r="Q29"/>
  <c r="Q27"/>
  <c r="Q24"/>
  <c r="Q22"/>
  <c r="Q20"/>
  <c r="Q15"/>
  <c r="Q63"/>
  <c r="O170"/>
  <c r="N170"/>
  <c r="M170"/>
  <c r="L170"/>
  <c r="K170"/>
  <c r="J170"/>
  <c r="I170"/>
  <c r="H170"/>
  <c r="E170"/>
  <c r="F155"/>
  <c r="G155" s="1"/>
  <c r="F126"/>
  <c r="F43"/>
  <c r="F17"/>
  <c r="F65"/>
  <c r="G65" s="1"/>
  <c r="F86"/>
  <c r="F93"/>
  <c r="G93" s="1"/>
  <c r="F107"/>
  <c r="G107" s="1"/>
  <c r="G167"/>
  <c r="G165"/>
  <c r="G162"/>
  <c r="G160"/>
  <c r="G159"/>
  <c r="G158"/>
  <c r="G153"/>
  <c r="G152"/>
  <c r="G151"/>
  <c r="G146"/>
  <c r="G145"/>
  <c r="G144"/>
  <c r="G143"/>
  <c r="G142"/>
  <c r="G141"/>
  <c r="G138"/>
  <c r="G136"/>
  <c r="G135"/>
  <c r="G134"/>
  <c r="G133"/>
  <c r="G132"/>
  <c r="G131"/>
  <c r="G130"/>
  <c r="G129"/>
  <c r="G126"/>
  <c r="G124"/>
  <c r="G123"/>
  <c r="G122"/>
  <c r="G121"/>
  <c r="G120"/>
  <c r="G119"/>
  <c r="G118"/>
  <c r="G117"/>
  <c r="G116"/>
  <c r="G115"/>
  <c r="G112"/>
  <c r="G110"/>
  <c r="G105"/>
  <c r="G104"/>
  <c r="G103"/>
  <c r="G102"/>
  <c r="G101"/>
  <c r="G100"/>
  <c r="G99"/>
  <c r="G98"/>
  <c r="G97"/>
  <c r="G96"/>
  <c r="G92"/>
  <c r="G91"/>
  <c r="G90"/>
  <c r="G89"/>
  <c r="G86"/>
  <c r="G84"/>
  <c r="G83"/>
  <c r="G82"/>
  <c r="G81"/>
  <c r="G80"/>
  <c r="G77"/>
  <c r="G75"/>
  <c r="G74"/>
  <c r="G73"/>
  <c r="G70"/>
  <c r="G69"/>
  <c r="G68"/>
  <c r="G63"/>
  <c r="G62"/>
  <c r="G61"/>
  <c r="G60"/>
  <c r="G59"/>
  <c r="G58"/>
  <c r="G57"/>
  <c r="G54"/>
  <c r="G53"/>
  <c r="G52"/>
  <c r="G51"/>
  <c r="G50"/>
  <c r="G49"/>
  <c r="G48"/>
  <c r="G47"/>
  <c r="G46"/>
  <c r="G43"/>
  <c r="G41"/>
  <c r="G40"/>
  <c r="G39"/>
  <c r="G38"/>
  <c r="G37"/>
  <c r="G36"/>
  <c r="G35"/>
  <c r="G34"/>
  <c r="G33"/>
  <c r="G32"/>
  <c r="G31"/>
  <c r="G30"/>
  <c r="G29"/>
  <c r="G28"/>
  <c r="G27"/>
  <c r="G24"/>
  <c r="G23"/>
  <c r="G22"/>
  <c r="G21"/>
  <c r="G20"/>
  <c r="G17"/>
  <c r="G15"/>
  <c r="F148"/>
  <c r="E148"/>
  <c r="D148"/>
  <c r="D170" s="1"/>
  <c r="C148"/>
  <c r="C170" s="1"/>
  <c r="G14"/>
  <c r="Q170" l="1"/>
  <c r="Q17"/>
  <c r="G148"/>
  <c r="F170"/>
  <c r="G170"/>
</calcChain>
</file>

<file path=xl/sharedStrings.xml><?xml version="1.0" encoding="utf-8"?>
<sst xmlns="http://schemas.openxmlformats.org/spreadsheetml/2006/main" count="513" uniqueCount="217">
  <si>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</si>
  <si>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</si>
  <si>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</si>
  <si>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</si>
  <si>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</si>
  <si>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</si>
  <si>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</si>
  <si>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</si>
  <si>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</si>
  <si>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</si>
  <si>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</si>
  <si>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Préstamo empresa</t>
  </si>
  <si>
    <t>Ajuste en Subsidio para el empleo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</si>
  <si>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</si>
  <si>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</si>
  <si>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</si>
  <si>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</si>
  <si>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</si>
  <si>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</si>
  <si>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</si>
  <si>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</si>
  <si>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</si>
  <si>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</si>
  <si>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</si>
  <si>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</si>
  <si>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</si>
  <si>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148</t>
  </si>
  <si>
    <t>Gallegos Ortiz Zayra Berenice</t>
  </si>
  <si>
    <t>305</t>
  </si>
  <si>
    <t>Garcia Ramos Liliana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</si>
  <si>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</si>
  <si>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</si>
  <si>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</si>
  <si>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</si>
  <si>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</si>
  <si>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</si>
  <si>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</si>
  <si>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</si>
  <si>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</si>
  <si>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</si>
  <si>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</si>
  <si>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</si>
  <si>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</si>
  <si>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</si>
  <si>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</si>
  <si>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</si>
  <si>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</si>
  <si>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</si>
  <si>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</si>
  <si>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</si>
  <si>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</si>
  <si>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</si>
  <si>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</si>
  <si>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</si>
  <si>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</si>
  <si>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</si>
  <si>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</si>
  <si>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</si>
  <si>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</si>
  <si>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</si>
  <si>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</si>
  <si>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</si>
  <si>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</si>
  <si>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</si>
  <si>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</si>
  <si>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</si>
  <si>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359</t>
  </si>
  <si>
    <t>Gomez Rios Dayanara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</si>
  <si>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</si>
  <si>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</si>
  <si>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</si>
  <si>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</si>
  <si>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</si>
  <si>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</si>
  <si>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</si>
  <si>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</si>
  <si>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</si>
  <si>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</si>
  <si>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</si>
  <si>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</si>
  <si>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</si>
  <si>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339</t>
  </si>
  <si>
    <t>Flores Cervantes Diego Ulises</t>
  </si>
  <si>
    <t>054</t>
  </si>
  <si>
    <t>Flores Ramos Teresa</t>
  </si>
  <si>
    <t>334</t>
  </si>
  <si>
    <t>Flores Valdovinos Monserrat</t>
  </si>
  <si>
    <t>330</t>
  </si>
  <si>
    <t>Villarruel Gutierrez Syndira Pouleth</t>
  </si>
  <si>
    <t>Departamento 5 CASA SAN JUAN</t>
  </si>
  <si>
    <t>304</t>
  </si>
  <si>
    <t>Gutierrez Maldonado Estefania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</si>
  <si>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</si>
  <si>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</si>
  <si>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</si>
  <si>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</si>
  <si>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</si>
  <si>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</si>
  <si>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</si>
  <si>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</si>
  <si>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</si>
  <si>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</si>
  <si>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</si>
  <si>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</si>
  <si>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</si>
  <si>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</si>
  <si>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</si>
  <si>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</si>
  <si>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</si>
  <si>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</si>
  <si>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</si>
  <si>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</si>
  <si>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</si>
  <si>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</si>
  <si>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</si>
  <si>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</si>
  <si>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</si>
  <si>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</si>
  <si>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</si>
  <si>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</si>
  <si>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</si>
  <si>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</si>
  <si>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</si>
  <si>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</si>
  <si>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</si>
  <si>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</si>
  <si>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</si>
  <si>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</si>
  <si>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</si>
  <si>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</si>
  <si>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</si>
  <si>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</si>
  <si>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</si>
  <si>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</si>
  <si>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357</t>
  </si>
  <si>
    <t>Villasano Barron Carlos Roberto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</si>
  <si>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</si>
  <si>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</si>
  <si>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</si>
  <si>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</si>
  <si>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</si>
  <si>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</si>
  <si>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</si>
  <si>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</si>
  <si>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</si>
  <si>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</si>
  <si>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</si>
  <si>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</si>
  <si>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</si>
  <si>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</si>
  <si>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</si>
  <si>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</si>
  <si>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</si>
  <si>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</si>
  <si>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</si>
  <si>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</si>
  <si>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</si>
  <si>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</si>
  <si>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</si>
  <si>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</si>
  <si>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</si>
  <si>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</si>
  <si>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</si>
  <si>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</si>
  <si>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</si>
  <si>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</si>
  <si>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</si>
  <si>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</si>
  <si>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</si>
  <si>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</si>
  <si>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</si>
  <si>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</si>
  <si>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</si>
  <si>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</si>
  <si>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</si>
  <si>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</si>
  <si>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</si>
  <si>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</si>
  <si>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</si>
  <si>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</si>
  <si>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</si>
  <si>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</si>
  <si>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</si>
  <si>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</si>
  <si>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</si>
  <si>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</si>
  <si>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</si>
  <si>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</si>
  <si>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</si>
  <si>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</si>
  <si>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</si>
  <si>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</si>
  <si>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</si>
  <si>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</si>
  <si>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</si>
  <si>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</si>
  <si>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</si>
  <si>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</si>
  <si>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</si>
  <si>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</si>
  <si>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</si>
  <si>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</si>
  <si>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</si>
  <si>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</si>
  <si>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</si>
  <si>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</si>
  <si>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</si>
  <si>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</si>
  <si>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</si>
  <si>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</si>
  <si>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</si>
  <si>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</si>
  <si>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113</t>
  </si>
  <si>
    <t>Vazquez  Salazar Sandra Guillermina</t>
  </si>
  <si>
    <t>Gratificación del Burocráta</t>
  </si>
  <si>
    <t>SISTEMA PARA EL DESARROLLO INTEGRAL DE LA FAMILIA DEL MUNICIPIO DE OCOTLÁN JALISCO</t>
  </si>
  <si>
    <t>REMUNERACIÓN MENSUAL SEPTIEMBRE 2022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</si>
</sst>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7" fillId="0" borderId="0" xfId="0" applyNumberFormat="1" applyFont="1"/>
    <xf numFmtId="164" fontId="1" fillId="0" borderId="0" xfId="0" applyNumberFormat="1" applyFont="1" applyAlignment="1">
      <alignment horizontal="left"/>
    </xf>
    <xf numFmtId="164" fontId="7" fillId="0" borderId="0" xfId="0" applyNumberFormat="1" applyFont="1"/>
    <xf numFmtId="49" fontId="7" fillId="0" borderId="2" xfId="0" applyNumberFormat="1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164" fontId="1" fillId="0" borderId="3" xfId="0" applyNumberFormat="1" applyFont="1" applyBorder="1"/>
    <xf numFmtId="164" fontId="1" fillId="0" borderId="2" xfId="0" applyNumberFormat="1" applyFont="1" applyBorder="1" applyAlignment="1">
      <alignment horizontal="right"/>
    </xf>
    <xf numFmtId="164" fontId="7" fillId="0" borderId="2" xfId="0" applyNumberFormat="1" applyFont="1" applyBorder="1"/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mruColors>
      <color rgb="FF8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</xdr:rowOff>
    </xdr:from>
    <xdr:to>
      <xdr:col>1</xdr:col>
      <xdr:colOff>1704975</xdr:colOff>
      <xdr:row>6</xdr:row>
      <xdr:rowOff>27667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"/>
          <a:ext cx="2219325" cy="1246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3"/>
  <sheetViews>
    <sheetView tabSelected="1" workbookViewId="0">
      <pane xSplit="2" ySplit="8" topLeftCell="C161" activePane="bottomRight" state="frozen"/>
      <selection pane="topRight" activeCell="C1" sqref="C1"/>
      <selection pane="bottomLeft" activeCell="A9" sqref="A9"/>
      <selection pane="bottomRight" activeCell="G168" sqref="G168"/>
    </sheetView>
  </sheetViews>
  <sheetFormatPr baseColWidth="10" defaultRowHeight="11.25"/>
  <cols>
    <col min="1" max="1" width="12.28515625" style="2" customWidth="1"/>
    <col min="2" max="2" width="30.7109375" style="1" customWidth="1"/>
    <col min="3" max="17" width="15.7109375" style="1" customWidth="1"/>
    <col min="18" max="16384" width="11.42578125" style="1"/>
  </cols>
  <sheetData>
    <row r="1" spans="1:17" ht="18" customHeight="1">
      <c r="A1" s="8"/>
      <c r="B1" s="10" t="s">
        <v>211</v>
      </c>
      <c r="C1" s="4"/>
    </row>
    <row r="2" spans="1:17" ht="24.95" customHeight="1">
      <c r="A2" s="9"/>
      <c r="B2" s="12" t="s">
        <v>215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>
      <c r="B3" s="13"/>
      <c r="C3" s="5"/>
    </row>
    <row r="4" spans="1:17" ht="15" customHeight="1">
      <c r="B4" s="11" t="s">
        <v>216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>
      <c r="B5" s="22"/>
    </row>
    <row r="6" spans="1:17">
      <c r="B6" s="6"/>
    </row>
    <row r="8" spans="1:17" s="3" customFormat="1" ht="34.5" thickBot="1">
      <c r="A8" s="30" t="s">
        <v>0</v>
      </c>
      <c r="B8" s="31" t="s">
        <v>1</v>
      </c>
      <c r="C8" s="31" t="s">
        <v>2</v>
      </c>
      <c r="D8" s="31" t="s">
        <v>3</v>
      </c>
      <c r="E8" s="31" t="s">
        <v>4</v>
      </c>
      <c r="F8" s="31" t="s">
        <v>214</v>
      </c>
      <c r="G8" s="31" t="s">
        <v>5</v>
      </c>
      <c r="H8" s="31" t="s">
        <v>6</v>
      </c>
      <c r="I8" s="31" t="s">
        <v>7</v>
      </c>
      <c r="J8" s="31" t="s">
        <v>8</v>
      </c>
      <c r="K8" s="31" t="s">
        <v>9</v>
      </c>
      <c r="L8" s="31" t="s">
        <v>10</v>
      </c>
      <c r="M8" s="31" t="s">
        <v>11</v>
      </c>
      <c r="N8" s="31" t="s">
        <v>12</v>
      </c>
      <c r="O8" s="31" t="s">
        <v>13</v>
      </c>
      <c r="P8" s="31" t="s">
        <v>14</v>
      </c>
      <c r="Q8" s="31" t="s">
        <v>15</v>
      </c>
    </row>
    <row r="9" spans="1:17" ht="12" thickTop="1"/>
    <row r="11" spans="1:17">
      <c r="A11" s="14"/>
    </row>
    <row r="13" spans="1:17">
      <c r="A13" s="24" t="s">
        <v>16</v>
      </c>
      <c r="B13" s="25"/>
    </row>
    <row r="14" spans="1:17">
      <c r="A14" s="26" t="s">
        <v>17</v>
      </c>
      <c r="B14" s="27" t="s">
        <v>18</v>
      </c>
      <c r="C14" s="25">
        <v>9537</v>
      </c>
      <c r="D14" s="25">
        <v>0</v>
      </c>
      <c r="E14" s="25">
        <v>0</v>
      </c>
      <c r="F14" s="25">
        <v>2225.3000000000002</v>
      </c>
      <c r="G14" s="25">
        <f>SUM(C14:F14)</f>
        <v>11762.3</v>
      </c>
      <c r="H14" s="25">
        <v>0</v>
      </c>
      <c r="I14" s="25">
        <v>0</v>
      </c>
      <c r="J14" s="25">
        <v>769.76</v>
      </c>
      <c r="K14" s="25">
        <v>0</v>
      </c>
      <c r="L14" s="25">
        <v>883.31</v>
      </c>
      <c r="M14" s="25">
        <v>0</v>
      </c>
      <c r="N14" s="25">
        <v>0</v>
      </c>
      <c r="O14" s="25">
        <v>0.04</v>
      </c>
      <c r="P14" s="25">
        <f t="shared" ref="P14:P15" si="0">+I14+L14+O14+M14+K14</f>
        <v>883.34999999999991</v>
      </c>
      <c r="Q14" s="25">
        <f>+G14-P14</f>
        <v>10878.949999999999</v>
      </c>
    </row>
    <row r="15" spans="1:17">
      <c r="A15" s="26" t="s">
        <v>19</v>
      </c>
      <c r="B15" s="27" t="s">
        <v>20</v>
      </c>
      <c r="C15" s="25">
        <v>10841.1</v>
      </c>
      <c r="D15" s="25">
        <v>0</v>
      </c>
      <c r="E15" s="25">
        <v>0</v>
      </c>
      <c r="F15" s="25">
        <v>0</v>
      </c>
      <c r="G15" s="25">
        <f t="shared" ref="G15:G77" si="1">SUM(C15:F15)</f>
        <v>10841.1</v>
      </c>
      <c r="H15" s="25">
        <v>0</v>
      </c>
      <c r="I15" s="25">
        <v>0</v>
      </c>
      <c r="J15" s="25">
        <v>978.42</v>
      </c>
      <c r="K15" s="25">
        <v>0</v>
      </c>
      <c r="L15" s="25">
        <v>978.42</v>
      </c>
      <c r="M15" s="25">
        <v>0</v>
      </c>
      <c r="N15" s="25">
        <v>0</v>
      </c>
      <c r="O15" s="25">
        <v>0.08</v>
      </c>
      <c r="P15" s="25">
        <f t="shared" si="0"/>
        <v>978.5</v>
      </c>
      <c r="Q15" s="25">
        <f>+G15-P15</f>
        <v>9862.6</v>
      </c>
    </row>
    <row r="16" spans="1:17" s="7" customFormat="1">
      <c r="A16" s="16" t="s">
        <v>21</v>
      </c>
      <c r="C16" s="28" t="s">
        <v>22</v>
      </c>
      <c r="D16" s="28" t="s">
        <v>22</v>
      </c>
      <c r="E16" s="28" t="s">
        <v>22</v>
      </c>
      <c r="F16" s="28" t="s">
        <v>22</v>
      </c>
      <c r="G16" s="28" t="s">
        <v>22</v>
      </c>
      <c r="H16" s="28" t="s">
        <v>22</v>
      </c>
      <c r="I16" s="28" t="s">
        <v>22</v>
      </c>
      <c r="J16" s="28" t="s">
        <v>22</v>
      </c>
      <c r="K16" s="28" t="s">
        <v>22</v>
      </c>
      <c r="L16" s="28" t="s">
        <v>22</v>
      </c>
      <c r="M16" s="28" t="s">
        <v>22</v>
      </c>
      <c r="N16" s="28" t="s">
        <v>22</v>
      </c>
      <c r="O16" s="28" t="s">
        <v>22</v>
      </c>
      <c r="P16" s="28" t="s">
        <v>22</v>
      </c>
      <c r="Q16" s="28" t="s">
        <v>22</v>
      </c>
    </row>
    <row r="17" spans="1:17">
      <c r="C17" s="29">
        <v>20378.099999999999</v>
      </c>
      <c r="D17" s="29">
        <v>0</v>
      </c>
      <c r="E17" s="29">
        <v>0</v>
      </c>
      <c r="F17" s="29">
        <f>SUM(F14:F15)</f>
        <v>2225.3000000000002</v>
      </c>
      <c r="G17" s="25">
        <f t="shared" si="1"/>
        <v>22603.399999999998</v>
      </c>
      <c r="H17" s="29">
        <v>0</v>
      </c>
      <c r="I17" s="29">
        <v>0</v>
      </c>
      <c r="J17" s="29">
        <v>1748.18</v>
      </c>
      <c r="K17" s="29">
        <v>0</v>
      </c>
      <c r="L17" s="29">
        <v>1861.73</v>
      </c>
      <c r="M17" s="29">
        <v>0</v>
      </c>
      <c r="N17" s="29">
        <v>0</v>
      </c>
      <c r="O17" s="29">
        <v>0.12</v>
      </c>
      <c r="P17" s="25">
        <f t="shared" ref="P17" si="2">+I17+L17+O17+M17+K17</f>
        <v>1861.85</v>
      </c>
      <c r="Q17" s="25">
        <f>+G17-P17</f>
        <v>20741.55</v>
      </c>
    </row>
    <row r="18" spans="1:17">
      <c r="G18" s="19"/>
    </row>
    <row r="19" spans="1:17">
      <c r="A19" s="24" t="s">
        <v>23</v>
      </c>
      <c r="B19" s="25"/>
      <c r="G19" s="19"/>
    </row>
    <row r="20" spans="1:17">
      <c r="A20" s="26" t="s">
        <v>24</v>
      </c>
      <c r="B20" s="27" t="s">
        <v>25</v>
      </c>
      <c r="C20" s="25">
        <v>10841.1</v>
      </c>
      <c r="D20" s="25">
        <v>0</v>
      </c>
      <c r="E20" s="25">
        <v>0</v>
      </c>
      <c r="F20" s="25">
        <v>0</v>
      </c>
      <c r="G20" s="25">
        <f t="shared" si="1"/>
        <v>10841.1</v>
      </c>
      <c r="H20" s="25">
        <v>0</v>
      </c>
      <c r="I20" s="25">
        <v>0</v>
      </c>
      <c r="J20" s="25">
        <v>978.42</v>
      </c>
      <c r="K20" s="25">
        <v>0</v>
      </c>
      <c r="L20" s="25">
        <v>978.42</v>
      </c>
      <c r="M20" s="25">
        <v>0</v>
      </c>
      <c r="N20" s="25">
        <v>0</v>
      </c>
      <c r="O20" s="25">
        <v>-0.12</v>
      </c>
      <c r="P20" s="25">
        <f t="shared" ref="P20:P22" si="3">+I20+L20+O20+M20+K20</f>
        <v>978.3</v>
      </c>
      <c r="Q20" s="25">
        <f t="shared" ref="Q20:Q22" si="4">+G20-P20</f>
        <v>9862.8000000000011</v>
      </c>
    </row>
    <row r="21" spans="1:17">
      <c r="A21" s="26" t="s">
        <v>26</v>
      </c>
      <c r="B21" s="27" t="s">
        <v>27</v>
      </c>
      <c r="C21" s="25">
        <v>8700</v>
      </c>
      <c r="D21" s="25">
        <v>0</v>
      </c>
      <c r="E21" s="25">
        <v>0</v>
      </c>
      <c r="F21" s="25">
        <v>0</v>
      </c>
      <c r="G21" s="25">
        <f t="shared" si="1"/>
        <v>8700</v>
      </c>
      <c r="H21" s="25">
        <v>0</v>
      </c>
      <c r="I21" s="25">
        <v>0</v>
      </c>
      <c r="J21" s="25">
        <v>676.28</v>
      </c>
      <c r="K21" s="25">
        <v>0</v>
      </c>
      <c r="L21" s="25">
        <v>676.28</v>
      </c>
      <c r="M21" s="25">
        <v>4000</v>
      </c>
      <c r="N21" s="25">
        <v>0</v>
      </c>
      <c r="O21" s="25">
        <v>0.12</v>
      </c>
      <c r="P21" s="25">
        <f t="shared" si="3"/>
        <v>4676.3999999999996</v>
      </c>
      <c r="Q21" s="25">
        <f t="shared" si="4"/>
        <v>4023.6000000000004</v>
      </c>
    </row>
    <row r="22" spans="1:17">
      <c r="A22" s="26" t="s">
        <v>28</v>
      </c>
      <c r="B22" s="27" t="s">
        <v>29</v>
      </c>
      <c r="C22" s="25">
        <v>6960</v>
      </c>
      <c r="D22" s="25">
        <v>0</v>
      </c>
      <c r="E22" s="25">
        <v>0</v>
      </c>
      <c r="F22" s="25">
        <v>0</v>
      </c>
      <c r="G22" s="25">
        <f t="shared" si="1"/>
        <v>6960</v>
      </c>
      <c r="H22" s="25">
        <v>-232.47</v>
      </c>
      <c r="I22" s="25">
        <v>0</v>
      </c>
      <c r="J22" s="25">
        <v>486.97</v>
      </c>
      <c r="K22" s="25">
        <v>0</v>
      </c>
      <c r="L22" s="25">
        <v>254.5</v>
      </c>
      <c r="M22" s="25">
        <v>0</v>
      </c>
      <c r="N22" s="25">
        <v>0</v>
      </c>
      <c r="O22" s="25">
        <v>0.1</v>
      </c>
      <c r="P22" s="25">
        <f t="shared" si="3"/>
        <v>254.6</v>
      </c>
      <c r="Q22" s="25">
        <f t="shared" si="4"/>
        <v>6705.4</v>
      </c>
    </row>
    <row r="23" spans="1:17" s="7" customFormat="1">
      <c r="A23" s="16" t="s">
        <v>21</v>
      </c>
      <c r="C23" s="28" t="s">
        <v>22</v>
      </c>
      <c r="D23" s="28" t="s">
        <v>22</v>
      </c>
      <c r="E23" s="28" t="s">
        <v>22</v>
      </c>
      <c r="F23" s="28" t="s">
        <v>22</v>
      </c>
      <c r="G23" s="25">
        <f t="shared" si="1"/>
        <v>0</v>
      </c>
      <c r="H23" s="28" t="s">
        <v>22</v>
      </c>
      <c r="I23" s="28" t="s">
        <v>22</v>
      </c>
      <c r="J23" s="28" t="s">
        <v>22</v>
      </c>
      <c r="K23" s="28" t="s">
        <v>22</v>
      </c>
      <c r="L23" s="28" t="s">
        <v>22</v>
      </c>
      <c r="M23" s="28" t="s">
        <v>22</v>
      </c>
      <c r="N23" s="28" t="s">
        <v>22</v>
      </c>
      <c r="O23" s="28" t="s">
        <v>22</v>
      </c>
      <c r="P23" s="28" t="s">
        <v>22</v>
      </c>
      <c r="Q23" s="28" t="s">
        <v>22</v>
      </c>
    </row>
    <row r="24" spans="1:17">
      <c r="C24" s="29">
        <v>26501.1</v>
      </c>
      <c r="D24" s="29">
        <v>0</v>
      </c>
      <c r="E24" s="29">
        <v>0</v>
      </c>
      <c r="F24" s="29">
        <v>0</v>
      </c>
      <c r="G24" s="25">
        <f t="shared" si="1"/>
        <v>26501.1</v>
      </c>
      <c r="H24" s="29">
        <v>-232.47</v>
      </c>
      <c r="I24" s="29">
        <v>0</v>
      </c>
      <c r="J24" s="29">
        <v>2141.67</v>
      </c>
      <c r="K24" s="29">
        <v>0</v>
      </c>
      <c r="L24" s="29">
        <v>1909.2</v>
      </c>
      <c r="M24" s="29">
        <v>4000</v>
      </c>
      <c r="N24" s="29">
        <v>0</v>
      </c>
      <c r="O24" s="29">
        <v>0.1</v>
      </c>
      <c r="P24" s="25">
        <f t="shared" ref="P24" si="5">+I24+L24+O24+M24+K24</f>
        <v>5909.3</v>
      </c>
      <c r="Q24" s="25">
        <f>+G24-P24</f>
        <v>20591.8</v>
      </c>
    </row>
    <row r="25" spans="1:17">
      <c r="G25" s="19"/>
    </row>
    <row r="26" spans="1:17">
      <c r="A26" s="24" t="s">
        <v>30</v>
      </c>
      <c r="B26" s="25"/>
      <c r="G26" s="19"/>
    </row>
    <row r="27" spans="1:17">
      <c r="A27" s="26" t="s">
        <v>31</v>
      </c>
      <c r="B27" s="27" t="s">
        <v>32</v>
      </c>
      <c r="C27" s="25">
        <v>5186.1000000000004</v>
      </c>
      <c r="D27" s="25">
        <v>0</v>
      </c>
      <c r="E27" s="25">
        <v>0</v>
      </c>
      <c r="F27" s="25">
        <v>1206.77</v>
      </c>
      <c r="G27" s="25">
        <f t="shared" si="1"/>
        <v>6392.8700000000008</v>
      </c>
      <c r="H27" s="25">
        <v>-320.60000000000002</v>
      </c>
      <c r="I27" s="25">
        <v>-17.18</v>
      </c>
      <c r="J27" s="25">
        <v>303.42</v>
      </c>
      <c r="K27" s="25">
        <v>0</v>
      </c>
      <c r="L27" s="25">
        <v>48.36</v>
      </c>
      <c r="M27" s="25">
        <v>0</v>
      </c>
      <c r="N27" s="25">
        <v>0</v>
      </c>
      <c r="O27" s="25">
        <v>-0.12</v>
      </c>
      <c r="P27" s="25">
        <f t="shared" ref="P27:P41" si="6">+I27+L27+O27+M27+K27</f>
        <v>31.06</v>
      </c>
      <c r="Q27" s="25">
        <f t="shared" ref="Q27:Q41" si="7">+G27-P27</f>
        <v>6361.81</v>
      </c>
    </row>
    <row r="28" spans="1:17">
      <c r="A28" s="26" t="s">
        <v>33</v>
      </c>
      <c r="B28" s="27" t="s">
        <v>34</v>
      </c>
      <c r="C28" s="25">
        <v>5186.1000000000004</v>
      </c>
      <c r="D28" s="25">
        <v>0</v>
      </c>
      <c r="E28" s="25">
        <v>0</v>
      </c>
      <c r="F28" s="25">
        <v>1210.0899999999999</v>
      </c>
      <c r="G28" s="25">
        <f t="shared" si="1"/>
        <v>6396.1900000000005</v>
      </c>
      <c r="H28" s="25">
        <v>-320.60000000000002</v>
      </c>
      <c r="I28" s="25">
        <v>-17.18</v>
      </c>
      <c r="J28" s="25">
        <v>303.42</v>
      </c>
      <c r="K28" s="25">
        <v>0</v>
      </c>
      <c r="L28" s="25">
        <v>48.57</v>
      </c>
      <c r="M28" s="25">
        <v>0</v>
      </c>
      <c r="N28" s="25">
        <v>0</v>
      </c>
      <c r="O28" s="25">
        <v>0.08</v>
      </c>
      <c r="P28" s="25">
        <f t="shared" si="6"/>
        <v>31.47</v>
      </c>
      <c r="Q28" s="25">
        <f t="shared" si="7"/>
        <v>6364.72</v>
      </c>
    </row>
    <row r="29" spans="1:17">
      <c r="A29" s="26" t="s">
        <v>35</v>
      </c>
      <c r="B29" s="27" t="s">
        <v>36</v>
      </c>
      <c r="C29" s="25">
        <v>5806.8</v>
      </c>
      <c r="D29" s="25">
        <v>0</v>
      </c>
      <c r="E29" s="25">
        <v>0</v>
      </c>
      <c r="F29" s="25">
        <v>0</v>
      </c>
      <c r="G29" s="25">
        <f t="shared" si="1"/>
        <v>5806.8</v>
      </c>
      <c r="H29" s="25">
        <v>-290.76</v>
      </c>
      <c r="I29" s="25">
        <v>0</v>
      </c>
      <c r="J29" s="25">
        <v>361.5</v>
      </c>
      <c r="K29" s="25">
        <v>0</v>
      </c>
      <c r="L29" s="25">
        <v>70.760000000000005</v>
      </c>
      <c r="M29" s="25">
        <v>0</v>
      </c>
      <c r="N29" s="25">
        <v>0</v>
      </c>
      <c r="O29" s="25">
        <v>0.04</v>
      </c>
      <c r="P29" s="25">
        <f t="shared" si="6"/>
        <v>70.800000000000011</v>
      </c>
      <c r="Q29" s="25">
        <f t="shared" si="7"/>
        <v>5736</v>
      </c>
    </row>
    <row r="30" spans="1:17">
      <c r="A30" s="26" t="s">
        <v>37</v>
      </c>
      <c r="B30" s="27" t="s">
        <v>38</v>
      </c>
      <c r="C30" s="25">
        <v>5445.3</v>
      </c>
      <c r="D30" s="25">
        <v>0</v>
      </c>
      <c r="E30" s="25">
        <v>0</v>
      </c>
      <c r="F30" s="25">
        <v>0</v>
      </c>
      <c r="G30" s="25">
        <f t="shared" si="1"/>
        <v>5445.3</v>
      </c>
      <c r="H30" s="25">
        <v>-290.76</v>
      </c>
      <c r="I30" s="25">
        <v>0</v>
      </c>
      <c r="J30" s="25">
        <v>322.18</v>
      </c>
      <c r="K30" s="25">
        <v>0</v>
      </c>
      <c r="L30" s="25">
        <v>31.42</v>
      </c>
      <c r="M30" s="25">
        <v>0</v>
      </c>
      <c r="N30" s="25">
        <v>0</v>
      </c>
      <c r="O30" s="25">
        <v>0.08</v>
      </c>
      <c r="P30" s="25">
        <f t="shared" si="6"/>
        <v>31.5</v>
      </c>
      <c r="Q30" s="25">
        <f t="shared" si="7"/>
        <v>5413.8</v>
      </c>
    </row>
    <row r="31" spans="1:17">
      <c r="A31" s="26" t="s">
        <v>39</v>
      </c>
      <c r="B31" s="27" t="s">
        <v>40</v>
      </c>
      <c r="C31" s="25">
        <v>5186.1000000000004</v>
      </c>
      <c r="D31" s="25">
        <v>0</v>
      </c>
      <c r="E31" s="25">
        <v>0</v>
      </c>
      <c r="F31" s="25">
        <v>0</v>
      </c>
      <c r="G31" s="25">
        <f t="shared" si="1"/>
        <v>5186.1000000000004</v>
      </c>
      <c r="H31" s="25">
        <v>-320.60000000000002</v>
      </c>
      <c r="I31" s="25">
        <v>-17.18</v>
      </c>
      <c r="J31" s="25">
        <v>303.42</v>
      </c>
      <c r="K31" s="25">
        <v>0</v>
      </c>
      <c r="L31" s="25">
        <v>0</v>
      </c>
      <c r="M31" s="25">
        <v>0</v>
      </c>
      <c r="N31" s="25">
        <v>0</v>
      </c>
      <c r="O31" s="25">
        <v>-0.12</v>
      </c>
      <c r="P31" s="25">
        <f t="shared" si="6"/>
        <v>-17.3</v>
      </c>
      <c r="Q31" s="25">
        <f t="shared" si="7"/>
        <v>5203.4000000000005</v>
      </c>
    </row>
    <row r="32" spans="1:17">
      <c r="A32" s="26" t="s">
        <v>41</v>
      </c>
      <c r="B32" s="27" t="s">
        <v>42</v>
      </c>
      <c r="C32" s="25">
        <v>5186.1000000000004</v>
      </c>
      <c r="D32" s="25">
        <v>0</v>
      </c>
      <c r="E32" s="25">
        <v>0</v>
      </c>
      <c r="F32" s="25">
        <v>0</v>
      </c>
      <c r="G32" s="25">
        <f t="shared" si="1"/>
        <v>5186.1000000000004</v>
      </c>
      <c r="H32" s="25">
        <v>-320.60000000000002</v>
      </c>
      <c r="I32" s="25">
        <v>-17.18</v>
      </c>
      <c r="J32" s="25">
        <v>303.42</v>
      </c>
      <c r="K32" s="25">
        <v>0</v>
      </c>
      <c r="L32" s="25">
        <v>0</v>
      </c>
      <c r="M32" s="25">
        <v>0</v>
      </c>
      <c r="N32" s="25">
        <v>0</v>
      </c>
      <c r="O32" s="25">
        <v>0.08</v>
      </c>
      <c r="P32" s="25">
        <f t="shared" si="6"/>
        <v>-17.100000000000001</v>
      </c>
      <c r="Q32" s="25">
        <f t="shared" si="7"/>
        <v>5203.2000000000007</v>
      </c>
    </row>
    <row r="33" spans="1:17">
      <c r="A33" s="26" t="s">
        <v>43</v>
      </c>
      <c r="B33" s="27" t="s">
        <v>44</v>
      </c>
      <c r="C33" s="25">
        <v>5186.1000000000004</v>
      </c>
      <c r="D33" s="25">
        <v>0</v>
      </c>
      <c r="E33" s="25">
        <v>0</v>
      </c>
      <c r="F33" s="25">
        <v>0</v>
      </c>
      <c r="G33" s="25">
        <f t="shared" si="1"/>
        <v>5186.1000000000004</v>
      </c>
      <c r="H33" s="25">
        <v>-320.60000000000002</v>
      </c>
      <c r="I33" s="25">
        <v>-17.18</v>
      </c>
      <c r="J33" s="25">
        <v>303.42</v>
      </c>
      <c r="K33" s="25">
        <v>0</v>
      </c>
      <c r="L33" s="25">
        <v>0</v>
      </c>
      <c r="M33" s="25">
        <v>0</v>
      </c>
      <c r="N33" s="25">
        <v>0</v>
      </c>
      <c r="O33" s="25">
        <v>0.08</v>
      </c>
      <c r="P33" s="25">
        <f t="shared" si="6"/>
        <v>-17.100000000000001</v>
      </c>
      <c r="Q33" s="25">
        <f t="shared" si="7"/>
        <v>5203.2000000000007</v>
      </c>
    </row>
    <row r="34" spans="1:17">
      <c r="A34" s="26" t="s">
        <v>45</v>
      </c>
      <c r="B34" s="27" t="s">
        <v>46</v>
      </c>
      <c r="C34" s="25">
        <v>5445.3</v>
      </c>
      <c r="D34" s="25">
        <v>0</v>
      </c>
      <c r="E34" s="25">
        <v>0</v>
      </c>
      <c r="F34" s="25">
        <v>0</v>
      </c>
      <c r="G34" s="25">
        <f t="shared" si="1"/>
        <v>5445.3</v>
      </c>
      <c r="H34" s="25">
        <v>-290.76</v>
      </c>
      <c r="I34" s="25">
        <v>0</v>
      </c>
      <c r="J34" s="25">
        <v>322.18</v>
      </c>
      <c r="K34" s="25">
        <v>0</v>
      </c>
      <c r="L34" s="25">
        <v>31.42</v>
      </c>
      <c r="M34" s="25">
        <v>0</v>
      </c>
      <c r="N34" s="25">
        <v>0</v>
      </c>
      <c r="O34" s="25">
        <v>0.08</v>
      </c>
      <c r="P34" s="25">
        <f t="shared" si="6"/>
        <v>31.5</v>
      </c>
      <c r="Q34" s="25">
        <f t="shared" si="7"/>
        <v>5413.8</v>
      </c>
    </row>
    <row r="35" spans="1:17">
      <c r="A35" s="26" t="s">
        <v>47</v>
      </c>
      <c r="B35" s="27" t="s">
        <v>48</v>
      </c>
      <c r="C35" s="25">
        <v>5186.1000000000004</v>
      </c>
      <c r="D35" s="25">
        <v>0</v>
      </c>
      <c r="E35" s="25">
        <v>0</v>
      </c>
      <c r="F35" s="25">
        <v>1210.0899999999999</v>
      </c>
      <c r="G35" s="25">
        <f t="shared" si="1"/>
        <v>6396.1900000000005</v>
      </c>
      <c r="H35" s="25">
        <v>-320.60000000000002</v>
      </c>
      <c r="I35" s="25">
        <v>-17.18</v>
      </c>
      <c r="J35" s="25">
        <v>303.42</v>
      </c>
      <c r="K35" s="25">
        <v>0</v>
      </c>
      <c r="L35" s="25">
        <v>48.57</v>
      </c>
      <c r="M35" s="25">
        <v>0</v>
      </c>
      <c r="N35" s="25">
        <v>0</v>
      </c>
      <c r="O35" s="25">
        <v>-0.12</v>
      </c>
      <c r="P35" s="25">
        <f t="shared" si="6"/>
        <v>31.27</v>
      </c>
      <c r="Q35" s="25">
        <f t="shared" si="7"/>
        <v>6364.92</v>
      </c>
    </row>
    <row r="36" spans="1:17">
      <c r="A36" s="26" t="s">
        <v>49</v>
      </c>
      <c r="B36" s="27" t="s">
        <v>50</v>
      </c>
      <c r="C36" s="25">
        <v>10841.1</v>
      </c>
      <c r="D36" s="25">
        <v>0</v>
      </c>
      <c r="E36" s="25">
        <v>0</v>
      </c>
      <c r="F36" s="25">
        <v>0</v>
      </c>
      <c r="G36" s="25">
        <f t="shared" si="1"/>
        <v>10841.1</v>
      </c>
      <c r="H36" s="25">
        <v>0</v>
      </c>
      <c r="I36" s="25">
        <v>0</v>
      </c>
      <c r="J36" s="25">
        <v>978.42</v>
      </c>
      <c r="K36" s="25">
        <v>0</v>
      </c>
      <c r="L36" s="25">
        <v>978.42</v>
      </c>
      <c r="M36" s="25">
        <v>0</v>
      </c>
      <c r="N36" s="25">
        <v>0</v>
      </c>
      <c r="O36" s="25">
        <v>0.08</v>
      </c>
      <c r="P36" s="25">
        <f t="shared" si="6"/>
        <v>978.5</v>
      </c>
      <c r="Q36" s="25">
        <f t="shared" si="7"/>
        <v>9862.6</v>
      </c>
    </row>
    <row r="37" spans="1:17">
      <c r="A37" s="26" t="s">
        <v>51</v>
      </c>
      <c r="B37" s="27" t="s">
        <v>52</v>
      </c>
      <c r="C37" s="25">
        <v>5186.1000000000004</v>
      </c>
      <c r="D37" s="25">
        <v>0</v>
      </c>
      <c r="E37" s="25">
        <v>0</v>
      </c>
      <c r="F37" s="25">
        <v>0</v>
      </c>
      <c r="G37" s="25">
        <f t="shared" si="1"/>
        <v>5186.1000000000004</v>
      </c>
      <c r="H37" s="25">
        <v>-320.60000000000002</v>
      </c>
      <c r="I37" s="25">
        <v>-17.18</v>
      </c>
      <c r="J37" s="25">
        <v>303.42</v>
      </c>
      <c r="K37" s="25">
        <v>0</v>
      </c>
      <c r="L37" s="25">
        <v>0</v>
      </c>
      <c r="M37" s="25">
        <v>0</v>
      </c>
      <c r="N37" s="25">
        <v>0</v>
      </c>
      <c r="O37" s="25">
        <v>0.08</v>
      </c>
      <c r="P37" s="25">
        <f t="shared" si="6"/>
        <v>-17.100000000000001</v>
      </c>
      <c r="Q37" s="25">
        <f t="shared" si="7"/>
        <v>5203.2000000000007</v>
      </c>
    </row>
    <row r="38" spans="1:17">
      <c r="A38" s="26" t="s">
        <v>53</v>
      </c>
      <c r="B38" s="27" t="s">
        <v>54</v>
      </c>
      <c r="C38" s="25">
        <v>5186.1000000000004</v>
      </c>
      <c r="D38" s="25">
        <v>0</v>
      </c>
      <c r="E38" s="25">
        <v>0</v>
      </c>
      <c r="F38" s="25">
        <v>0</v>
      </c>
      <c r="G38" s="25">
        <f t="shared" si="1"/>
        <v>5186.1000000000004</v>
      </c>
      <c r="H38" s="25">
        <v>-320.60000000000002</v>
      </c>
      <c r="I38" s="25">
        <v>-17.18</v>
      </c>
      <c r="J38" s="25">
        <v>303.42</v>
      </c>
      <c r="K38" s="25">
        <v>0</v>
      </c>
      <c r="L38" s="25">
        <v>0</v>
      </c>
      <c r="M38" s="25">
        <v>0</v>
      </c>
      <c r="N38" s="25">
        <v>0</v>
      </c>
      <c r="O38" s="25">
        <v>-0.12</v>
      </c>
      <c r="P38" s="25">
        <f t="shared" si="6"/>
        <v>-17.3</v>
      </c>
      <c r="Q38" s="25">
        <f t="shared" si="7"/>
        <v>5203.4000000000005</v>
      </c>
    </row>
    <row r="39" spans="1:17">
      <c r="A39" s="26" t="s">
        <v>55</v>
      </c>
      <c r="B39" s="27" t="s">
        <v>56</v>
      </c>
      <c r="C39" s="25">
        <v>5186.1000000000004</v>
      </c>
      <c r="D39" s="25">
        <v>0</v>
      </c>
      <c r="E39" s="25">
        <v>0</v>
      </c>
      <c r="F39" s="25">
        <v>0</v>
      </c>
      <c r="G39" s="25">
        <f t="shared" si="1"/>
        <v>5186.1000000000004</v>
      </c>
      <c r="H39" s="25">
        <v>-320.60000000000002</v>
      </c>
      <c r="I39" s="25">
        <v>-17.18</v>
      </c>
      <c r="J39" s="25">
        <v>303.42</v>
      </c>
      <c r="K39" s="25">
        <v>0</v>
      </c>
      <c r="L39" s="25">
        <v>0</v>
      </c>
      <c r="M39" s="25">
        <v>0</v>
      </c>
      <c r="N39" s="25">
        <v>0</v>
      </c>
      <c r="O39" s="25">
        <v>0.08</v>
      </c>
      <c r="P39" s="25">
        <f t="shared" si="6"/>
        <v>-17.100000000000001</v>
      </c>
      <c r="Q39" s="25">
        <f t="shared" si="7"/>
        <v>5203.2000000000007</v>
      </c>
    </row>
    <row r="40" spans="1:17">
      <c r="A40" s="26" t="s">
        <v>57</v>
      </c>
      <c r="B40" s="27" t="s">
        <v>58</v>
      </c>
      <c r="C40" s="25">
        <v>5186.1000000000004</v>
      </c>
      <c r="D40" s="25">
        <v>0</v>
      </c>
      <c r="E40" s="25">
        <v>0</v>
      </c>
      <c r="F40" s="25">
        <v>1210.0899999999999</v>
      </c>
      <c r="G40" s="25">
        <f t="shared" si="1"/>
        <v>6396.1900000000005</v>
      </c>
      <c r="H40" s="25">
        <v>-320.60000000000002</v>
      </c>
      <c r="I40" s="25">
        <v>-17.18</v>
      </c>
      <c r="J40" s="25">
        <v>303.42</v>
      </c>
      <c r="K40" s="25">
        <v>0</v>
      </c>
      <c r="L40" s="25">
        <v>48.57</v>
      </c>
      <c r="M40" s="25">
        <v>0</v>
      </c>
      <c r="N40" s="25">
        <v>0</v>
      </c>
      <c r="O40" s="25">
        <v>0.08</v>
      </c>
      <c r="P40" s="25">
        <f t="shared" si="6"/>
        <v>31.47</v>
      </c>
      <c r="Q40" s="25">
        <f t="shared" si="7"/>
        <v>6364.72</v>
      </c>
    </row>
    <row r="41" spans="1:17">
      <c r="A41" s="26" t="s">
        <v>59</v>
      </c>
      <c r="B41" s="27" t="s">
        <v>60</v>
      </c>
      <c r="C41" s="25">
        <v>5186.1000000000004</v>
      </c>
      <c r="D41" s="25">
        <v>0</v>
      </c>
      <c r="E41" s="25">
        <v>0</v>
      </c>
      <c r="F41" s="25">
        <v>0</v>
      </c>
      <c r="G41" s="25">
        <f t="shared" si="1"/>
        <v>5186.1000000000004</v>
      </c>
      <c r="H41" s="25">
        <v>-320.60000000000002</v>
      </c>
      <c r="I41" s="25">
        <v>-17.18</v>
      </c>
      <c r="J41" s="25">
        <v>303.42</v>
      </c>
      <c r="K41" s="25">
        <v>0</v>
      </c>
      <c r="L41" s="25">
        <v>0</v>
      </c>
      <c r="M41" s="25">
        <v>0</v>
      </c>
      <c r="N41" s="25">
        <v>0</v>
      </c>
      <c r="O41" s="25">
        <v>0.08</v>
      </c>
      <c r="P41" s="25">
        <f t="shared" si="6"/>
        <v>-17.100000000000001</v>
      </c>
      <c r="Q41" s="25">
        <f t="shared" si="7"/>
        <v>5203.2000000000007</v>
      </c>
    </row>
    <row r="42" spans="1:17" s="7" customFormat="1">
      <c r="A42" s="16" t="s">
        <v>21</v>
      </c>
      <c r="C42" s="28" t="s">
        <v>22</v>
      </c>
      <c r="D42" s="28" t="s">
        <v>22</v>
      </c>
      <c r="E42" s="28" t="s">
        <v>22</v>
      </c>
      <c r="F42" s="28" t="s">
        <v>22</v>
      </c>
      <c r="G42" s="28" t="s">
        <v>22</v>
      </c>
      <c r="H42" s="28" t="s">
        <v>22</v>
      </c>
      <c r="I42" s="28" t="s">
        <v>22</v>
      </c>
      <c r="J42" s="28" t="s">
        <v>22</v>
      </c>
      <c r="K42" s="28" t="s">
        <v>22</v>
      </c>
      <c r="L42" s="28" t="s">
        <v>22</v>
      </c>
      <c r="M42" s="28" t="s">
        <v>22</v>
      </c>
      <c r="N42" s="28" t="s">
        <v>22</v>
      </c>
      <c r="O42" s="28" t="s">
        <v>22</v>
      </c>
      <c r="P42" s="28" t="s">
        <v>22</v>
      </c>
      <c r="Q42" s="28" t="s">
        <v>22</v>
      </c>
    </row>
    <row r="43" spans="1:17">
      <c r="C43" s="29">
        <v>84585.600000000006</v>
      </c>
      <c r="D43" s="29">
        <v>0</v>
      </c>
      <c r="E43" s="29">
        <v>0</v>
      </c>
      <c r="F43" s="29">
        <f>SUM(F27:F41)</f>
        <v>4837.04</v>
      </c>
      <c r="G43" s="25">
        <f t="shared" si="1"/>
        <v>89422.64</v>
      </c>
      <c r="H43" s="29">
        <v>-4398.88</v>
      </c>
      <c r="I43" s="29">
        <v>-188.98</v>
      </c>
      <c r="J43" s="29">
        <v>5321.9</v>
      </c>
      <c r="K43" s="29">
        <v>0</v>
      </c>
      <c r="L43" s="29">
        <v>1306.0899999999999</v>
      </c>
      <c r="M43" s="29">
        <v>0</v>
      </c>
      <c r="N43" s="29">
        <v>0</v>
      </c>
      <c r="O43" s="29">
        <v>0.36</v>
      </c>
      <c r="P43" s="25">
        <f t="shared" ref="P43" si="8">+I43+L43+O43+M43+K43</f>
        <v>1117.4699999999998</v>
      </c>
      <c r="Q43" s="25">
        <f>+G43-P43</f>
        <v>88305.17</v>
      </c>
    </row>
    <row r="44" spans="1:17">
      <c r="G44" s="19"/>
    </row>
    <row r="45" spans="1:17">
      <c r="A45" s="24" t="s">
        <v>61</v>
      </c>
      <c r="B45" s="25"/>
      <c r="G45" s="19"/>
    </row>
    <row r="46" spans="1:17">
      <c r="A46" s="26" t="s">
        <v>62</v>
      </c>
      <c r="B46" s="27" t="s">
        <v>63</v>
      </c>
      <c r="C46" s="25">
        <v>5186.1000000000004</v>
      </c>
      <c r="D46" s="25">
        <v>0</v>
      </c>
      <c r="E46" s="25">
        <v>0</v>
      </c>
      <c r="F46" s="25">
        <v>0</v>
      </c>
      <c r="G46" s="25">
        <f t="shared" si="1"/>
        <v>5186.1000000000004</v>
      </c>
      <c r="H46" s="25">
        <v>-320.60000000000002</v>
      </c>
      <c r="I46" s="25">
        <v>-17.18</v>
      </c>
      <c r="J46" s="25">
        <v>303.42</v>
      </c>
      <c r="K46" s="25">
        <v>0</v>
      </c>
      <c r="L46" s="25">
        <v>0</v>
      </c>
      <c r="M46" s="25">
        <v>0</v>
      </c>
      <c r="N46" s="25">
        <v>0</v>
      </c>
      <c r="O46" s="25">
        <v>0.08</v>
      </c>
      <c r="P46" s="25">
        <f t="shared" ref="P46:P52" si="9">+I46+L46+O46+M46+K46</f>
        <v>-17.100000000000001</v>
      </c>
      <c r="Q46" s="25">
        <f t="shared" ref="Q46:Q52" si="10">+G46-P46</f>
        <v>5203.2000000000007</v>
      </c>
    </row>
    <row r="47" spans="1:17">
      <c r="A47" s="26" t="s">
        <v>64</v>
      </c>
      <c r="B47" s="27" t="s">
        <v>65</v>
      </c>
      <c r="C47" s="25">
        <v>5186.1000000000004</v>
      </c>
      <c r="D47" s="25">
        <v>0</v>
      </c>
      <c r="E47" s="25">
        <v>0</v>
      </c>
      <c r="F47" s="25">
        <v>0</v>
      </c>
      <c r="G47" s="25">
        <f t="shared" si="1"/>
        <v>5186.1000000000004</v>
      </c>
      <c r="H47" s="25">
        <v>-320.60000000000002</v>
      </c>
      <c r="I47" s="25">
        <v>-17.18</v>
      </c>
      <c r="J47" s="25">
        <v>303.42</v>
      </c>
      <c r="K47" s="25">
        <v>0</v>
      </c>
      <c r="L47" s="25">
        <v>0</v>
      </c>
      <c r="M47" s="25">
        <v>0</v>
      </c>
      <c r="N47" s="25">
        <v>0</v>
      </c>
      <c r="O47" s="25">
        <v>0.08</v>
      </c>
      <c r="P47" s="25">
        <f t="shared" si="9"/>
        <v>-17.100000000000001</v>
      </c>
      <c r="Q47" s="25">
        <f t="shared" si="10"/>
        <v>5203.2000000000007</v>
      </c>
    </row>
    <row r="48" spans="1:17">
      <c r="A48" s="26" t="s">
        <v>66</v>
      </c>
      <c r="B48" s="27" t="s">
        <v>67</v>
      </c>
      <c r="C48" s="25">
        <v>6000</v>
      </c>
      <c r="D48" s="25">
        <v>0</v>
      </c>
      <c r="E48" s="25">
        <v>0</v>
      </c>
      <c r="F48" s="25">
        <v>0</v>
      </c>
      <c r="G48" s="25">
        <f t="shared" si="1"/>
        <v>6000</v>
      </c>
      <c r="H48" s="25">
        <v>-290.76</v>
      </c>
      <c r="I48" s="25">
        <v>0</v>
      </c>
      <c r="J48" s="25">
        <v>382.52</v>
      </c>
      <c r="K48" s="25">
        <v>0</v>
      </c>
      <c r="L48" s="25">
        <v>91.78</v>
      </c>
      <c r="M48" s="25">
        <v>0</v>
      </c>
      <c r="N48" s="25">
        <v>0</v>
      </c>
      <c r="O48" s="25">
        <v>0.02</v>
      </c>
      <c r="P48" s="25">
        <f t="shared" si="9"/>
        <v>91.8</v>
      </c>
      <c r="Q48" s="25">
        <f t="shared" si="10"/>
        <v>5908.2</v>
      </c>
    </row>
    <row r="49" spans="1:17">
      <c r="A49" s="26" t="s">
        <v>68</v>
      </c>
      <c r="B49" s="27" t="s">
        <v>69</v>
      </c>
      <c r="C49" s="25">
        <v>5263.79</v>
      </c>
      <c r="D49" s="25">
        <v>0</v>
      </c>
      <c r="E49" s="25">
        <v>0</v>
      </c>
      <c r="F49" s="25">
        <v>0</v>
      </c>
      <c r="G49" s="25">
        <f t="shared" si="1"/>
        <v>5263.79</v>
      </c>
      <c r="H49" s="25">
        <v>-305.68</v>
      </c>
      <c r="I49" s="25">
        <v>-11.91</v>
      </c>
      <c r="J49" s="25">
        <v>309.48</v>
      </c>
      <c r="K49" s="25">
        <v>0</v>
      </c>
      <c r="L49" s="25">
        <v>15.71</v>
      </c>
      <c r="M49" s="25">
        <v>0</v>
      </c>
      <c r="N49" s="25">
        <v>0</v>
      </c>
      <c r="O49" s="25">
        <v>-0.01</v>
      </c>
      <c r="P49" s="25">
        <f t="shared" si="9"/>
        <v>3.7900000000000009</v>
      </c>
      <c r="Q49" s="25">
        <f t="shared" si="10"/>
        <v>5260</v>
      </c>
    </row>
    <row r="50" spans="1:17">
      <c r="A50" s="26" t="s">
        <v>70</v>
      </c>
      <c r="B50" s="27" t="s">
        <v>71</v>
      </c>
      <c r="C50" s="25">
        <v>5445.3</v>
      </c>
      <c r="D50" s="25">
        <v>0</v>
      </c>
      <c r="E50" s="25">
        <v>0</v>
      </c>
      <c r="F50" s="25">
        <v>0</v>
      </c>
      <c r="G50" s="25">
        <f t="shared" si="1"/>
        <v>5445.3</v>
      </c>
      <c r="H50" s="25">
        <v>-290.76</v>
      </c>
      <c r="I50" s="25">
        <v>0</v>
      </c>
      <c r="J50" s="25">
        <v>322.18</v>
      </c>
      <c r="K50" s="25">
        <v>0</v>
      </c>
      <c r="L50" s="25">
        <v>31.42</v>
      </c>
      <c r="M50" s="25">
        <v>0</v>
      </c>
      <c r="N50" s="25">
        <v>0</v>
      </c>
      <c r="O50" s="25">
        <v>0.08</v>
      </c>
      <c r="P50" s="25">
        <f t="shared" si="9"/>
        <v>31.5</v>
      </c>
      <c r="Q50" s="25">
        <f t="shared" si="10"/>
        <v>5413.8</v>
      </c>
    </row>
    <row r="51" spans="1:17">
      <c r="A51" s="26" t="s">
        <v>72</v>
      </c>
      <c r="B51" s="27" t="s">
        <v>73</v>
      </c>
      <c r="C51" s="25">
        <v>5445.3</v>
      </c>
      <c r="D51" s="25">
        <v>0</v>
      </c>
      <c r="E51" s="25">
        <v>0</v>
      </c>
      <c r="F51" s="25">
        <v>0</v>
      </c>
      <c r="G51" s="25">
        <f t="shared" si="1"/>
        <v>5445.3</v>
      </c>
      <c r="H51" s="25">
        <v>-290.76</v>
      </c>
      <c r="I51" s="25">
        <v>0</v>
      </c>
      <c r="J51" s="25">
        <v>322.18</v>
      </c>
      <c r="K51" s="25">
        <v>0</v>
      </c>
      <c r="L51" s="25">
        <v>31.42</v>
      </c>
      <c r="M51" s="25">
        <v>0</v>
      </c>
      <c r="N51" s="25">
        <v>0</v>
      </c>
      <c r="O51" s="25">
        <v>-0.12</v>
      </c>
      <c r="P51" s="25">
        <f t="shared" si="9"/>
        <v>31.3</v>
      </c>
      <c r="Q51" s="25">
        <f t="shared" si="10"/>
        <v>5414</v>
      </c>
    </row>
    <row r="52" spans="1:17">
      <c r="A52" s="26" t="s">
        <v>74</v>
      </c>
      <c r="B52" s="27" t="s">
        <v>75</v>
      </c>
      <c r="C52" s="25">
        <v>5186.1000000000004</v>
      </c>
      <c r="D52" s="25">
        <v>0</v>
      </c>
      <c r="E52" s="25">
        <v>0</v>
      </c>
      <c r="F52" s="25">
        <v>0</v>
      </c>
      <c r="G52" s="25">
        <f t="shared" si="1"/>
        <v>5186.1000000000004</v>
      </c>
      <c r="H52" s="25">
        <v>-320.60000000000002</v>
      </c>
      <c r="I52" s="25">
        <v>-17.18</v>
      </c>
      <c r="J52" s="25">
        <v>303.42</v>
      </c>
      <c r="K52" s="25">
        <v>0</v>
      </c>
      <c r="L52" s="25">
        <v>0</v>
      </c>
      <c r="M52" s="25">
        <v>0</v>
      </c>
      <c r="N52" s="25">
        <v>0</v>
      </c>
      <c r="O52" s="25">
        <v>0.08</v>
      </c>
      <c r="P52" s="25">
        <f t="shared" si="9"/>
        <v>-17.100000000000001</v>
      </c>
      <c r="Q52" s="25">
        <f t="shared" si="10"/>
        <v>5203.2000000000007</v>
      </c>
    </row>
    <row r="53" spans="1:17" s="7" customFormat="1">
      <c r="A53" s="16" t="s">
        <v>21</v>
      </c>
      <c r="C53" s="28" t="s">
        <v>22</v>
      </c>
      <c r="D53" s="28" t="s">
        <v>22</v>
      </c>
      <c r="E53" s="28" t="s">
        <v>22</v>
      </c>
      <c r="F53" s="28" t="s">
        <v>22</v>
      </c>
      <c r="G53" s="25">
        <f t="shared" si="1"/>
        <v>0</v>
      </c>
      <c r="H53" s="28" t="s">
        <v>22</v>
      </c>
      <c r="I53" s="28" t="s">
        <v>22</v>
      </c>
      <c r="J53" s="28" t="s">
        <v>22</v>
      </c>
      <c r="K53" s="28" t="s">
        <v>22</v>
      </c>
      <c r="L53" s="28" t="s">
        <v>22</v>
      </c>
      <c r="M53" s="28" t="s">
        <v>22</v>
      </c>
      <c r="N53" s="28" t="s">
        <v>22</v>
      </c>
      <c r="O53" s="28" t="s">
        <v>22</v>
      </c>
      <c r="P53" s="28" t="s">
        <v>22</v>
      </c>
      <c r="Q53" s="28" t="s">
        <v>22</v>
      </c>
    </row>
    <row r="54" spans="1:17">
      <c r="C54" s="29">
        <v>37712.69</v>
      </c>
      <c r="D54" s="29">
        <v>0</v>
      </c>
      <c r="E54" s="29">
        <v>0</v>
      </c>
      <c r="F54" s="29">
        <v>0</v>
      </c>
      <c r="G54" s="25">
        <f t="shared" si="1"/>
        <v>37712.69</v>
      </c>
      <c r="H54" s="29">
        <v>-2139.7600000000002</v>
      </c>
      <c r="I54" s="29">
        <v>-63.45</v>
      </c>
      <c r="J54" s="29">
        <v>2246.62</v>
      </c>
      <c r="K54" s="29">
        <v>0</v>
      </c>
      <c r="L54" s="29">
        <v>170.33</v>
      </c>
      <c r="M54" s="29">
        <v>0</v>
      </c>
      <c r="N54" s="29">
        <v>0</v>
      </c>
      <c r="O54" s="29">
        <v>0.21</v>
      </c>
      <c r="P54" s="25">
        <f t="shared" ref="P54" si="11">+I54+L54+O54+M54+K54</f>
        <v>107.09</v>
      </c>
      <c r="Q54" s="25">
        <f>+G54-P54</f>
        <v>37605.600000000006</v>
      </c>
    </row>
    <row r="55" spans="1:17">
      <c r="G55" s="19"/>
    </row>
    <row r="56" spans="1:17">
      <c r="A56" s="24" t="s">
        <v>76</v>
      </c>
      <c r="B56" s="25"/>
      <c r="G56" s="19"/>
    </row>
    <row r="57" spans="1:17">
      <c r="A57" s="26" t="s">
        <v>77</v>
      </c>
      <c r="B57" s="27" t="s">
        <v>78</v>
      </c>
      <c r="C57" s="25">
        <v>5186.1000000000004</v>
      </c>
      <c r="D57" s="25">
        <v>0</v>
      </c>
      <c r="E57" s="25">
        <v>0</v>
      </c>
      <c r="F57" s="25">
        <v>1200.1400000000001</v>
      </c>
      <c r="G57" s="25">
        <f t="shared" si="1"/>
        <v>6386.2400000000007</v>
      </c>
      <c r="H57" s="25">
        <v>-320.60000000000002</v>
      </c>
      <c r="I57" s="25">
        <v>-17.18</v>
      </c>
      <c r="J57" s="25">
        <v>303.42</v>
      </c>
      <c r="K57" s="25">
        <v>0</v>
      </c>
      <c r="L57" s="25">
        <v>47.94</v>
      </c>
      <c r="M57" s="25">
        <v>0</v>
      </c>
      <c r="N57" s="25">
        <v>0</v>
      </c>
      <c r="O57" s="25">
        <v>-0.12</v>
      </c>
      <c r="P57" s="25">
        <f t="shared" ref="P57:P63" si="12">+I57+L57+O57+M57+K57</f>
        <v>30.639999999999997</v>
      </c>
      <c r="Q57" s="25">
        <f t="shared" ref="Q57:Q63" si="13">+G57-P57</f>
        <v>6355.6</v>
      </c>
    </row>
    <row r="58" spans="1:17">
      <c r="A58" s="26" t="s">
        <v>79</v>
      </c>
      <c r="B58" s="27" t="s">
        <v>80</v>
      </c>
      <c r="C58" s="25">
        <v>5186.1000000000004</v>
      </c>
      <c r="D58" s="25">
        <v>0</v>
      </c>
      <c r="E58" s="25">
        <v>0</v>
      </c>
      <c r="F58" s="25">
        <v>1190.2</v>
      </c>
      <c r="G58" s="25">
        <f t="shared" si="1"/>
        <v>6376.3</v>
      </c>
      <c r="H58" s="25">
        <v>-320.60000000000002</v>
      </c>
      <c r="I58" s="25">
        <v>-17.18</v>
      </c>
      <c r="J58" s="25">
        <v>303.42</v>
      </c>
      <c r="K58" s="25">
        <v>0</v>
      </c>
      <c r="L58" s="25">
        <v>47.3</v>
      </c>
      <c r="M58" s="25">
        <v>0</v>
      </c>
      <c r="N58" s="25">
        <v>0</v>
      </c>
      <c r="O58" s="25">
        <v>-0.12</v>
      </c>
      <c r="P58" s="25">
        <f t="shared" si="12"/>
        <v>29.999999999999996</v>
      </c>
      <c r="Q58" s="25">
        <f t="shared" si="13"/>
        <v>6346.3</v>
      </c>
    </row>
    <row r="59" spans="1:17">
      <c r="A59" s="26" t="s">
        <v>81</v>
      </c>
      <c r="B59" s="27" t="s">
        <v>82</v>
      </c>
      <c r="C59" s="25">
        <v>10841.1</v>
      </c>
      <c r="D59" s="25">
        <v>0</v>
      </c>
      <c r="E59" s="25">
        <v>0</v>
      </c>
      <c r="F59" s="25">
        <v>0</v>
      </c>
      <c r="G59" s="25">
        <f t="shared" si="1"/>
        <v>10841.1</v>
      </c>
      <c r="H59" s="25">
        <v>0</v>
      </c>
      <c r="I59" s="25">
        <v>0</v>
      </c>
      <c r="J59" s="25">
        <v>978.42</v>
      </c>
      <c r="K59" s="25">
        <v>0</v>
      </c>
      <c r="L59" s="25">
        <v>978.42</v>
      </c>
      <c r="M59" s="25">
        <v>0</v>
      </c>
      <c r="N59" s="25">
        <v>0</v>
      </c>
      <c r="O59" s="25">
        <v>0.08</v>
      </c>
      <c r="P59" s="25">
        <f t="shared" si="12"/>
        <v>978.5</v>
      </c>
      <c r="Q59" s="25">
        <f t="shared" si="13"/>
        <v>9862.6</v>
      </c>
    </row>
    <row r="60" spans="1:17">
      <c r="A60" s="26" t="s">
        <v>83</v>
      </c>
      <c r="B60" s="27" t="s">
        <v>84</v>
      </c>
      <c r="C60" s="25">
        <v>9456.2999999999993</v>
      </c>
      <c r="D60" s="25">
        <v>0</v>
      </c>
      <c r="E60" s="25">
        <v>0</v>
      </c>
      <c r="F60" s="25">
        <v>2206.4699999999998</v>
      </c>
      <c r="G60" s="25">
        <f t="shared" si="1"/>
        <v>11662.769999999999</v>
      </c>
      <c r="H60" s="25">
        <v>0</v>
      </c>
      <c r="I60" s="25">
        <v>0</v>
      </c>
      <c r="J60" s="25">
        <v>758.58</v>
      </c>
      <c r="K60" s="25">
        <v>0</v>
      </c>
      <c r="L60" s="25">
        <v>870.92000000000007</v>
      </c>
      <c r="M60" s="25">
        <v>1000</v>
      </c>
      <c r="N60" s="25">
        <v>0</v>
      </c>
      <c r="O60" s="25">
        <v>-0.08</v>
      </c>
      <c r="P60" s="25">
        <f t="shared" si="12"/>
        <v>1870.8400000000001</v>
      </c>
      <c r="Q60" s="25">
        <f t="shared" si="13"/>
        <v>9791.9299999999985</v>
      </c>
    </row>
    <row r="61" spans="1:17">
      <c r="A61" s="26" t="s">
        <v>85</v>
      </c>
      <c r="B61" s="27" t="s">
        <v>86</v>
      </c>
      <c r="C61" s="25">
        <v>5806.8</v>
      </c>
      <c r="D61" s="25">
        <v>0</v>
      </c>
      <c r="E61" s="25">
        <v>0</v>
      </c>
      <c r="F61" s="25">
        <v>0</v>
      </c>
      <c r="G61" s="25">
        <f t="shared" si="1"/>
        <v>5806.8</v>
      </c>
      <c r="H61" s="25">
        <v>-290.76</v>
      </c>
      <c r="I61" s="25">
        <v>0</v>
      </c>
      <c r="J61" s="25">
        <v>361.5</v>
      </c>
      <c r="K61" s="25">
        <v>0</v>
      </c>
      <c r="L61" s="25">
        <v>70.760000000000005</v>
      </c>
      <c r="M61" s="25">
        <v>0</v>
      </c>
      <c r="N61" s="25">
        <v>0</v>
      </c>
      <c r="O61" s="25">
        <v>0.04</v>
      </c>
      <c r="P61" s="25">
        <f t="shared" si="12"/>
        <v>70.800000000000011</v>
      </c>
      <c r="Q61" s="25">
        <f t="shared" si="13"/>
        <v>5736</v>
      </c>
    </row>
    <row r="62" spans="1:17">
      <c r="A62" s="26" t="s">
        <v>87</v>
      </c>
      <c r="B62" s="27" t="s">
        <v>88</v>
      </c>
      <c r="C62" s="25">
        <v>5186.1000000000004</v>
      </c>
      <c r="D62" s="25">
        <v>0</v>
      </c>
      <c r="E62" s="25">
        <v>0</v>
      </c>
      <c r="F62" s="25">
        <v>0</v>
      </c>
      <c r="G62" s="25">
        <f t="shared" si="1"/>
        <v>5186.1000000000004</v>
      </c>
      <c r="H62" s="25">
        <v>-320.60000000000002</v>
      </c>
      <c r="I62" s="25">
        <v>-17.18</v>
      </c>
      <c r="J62" s="25">
        <v>303.42</v>
      </c>
      <c r="K62" s="25">
        <v>0</v>
      </c>
      <c r="L62" s="25">
        <v>0</v>
      </c>
      <c r="M62" s="25">
        <v>0</v>
      </c>
      <c r="N62" s="25">
        <v>0</v>
      </c>
      <c r="O62" s="25">
        <v>0.08</v>
      </c>
      <c r="P62" s="25">
        <f t="shared" si="12"/>
        <v>-17.100000000000001</v>
      </c>
      <c r="Q62" s="25">
        <f t="shared" si="13"/>
        <v>5203.2000000000007</v>
      </c>
    </row>
    <row r="63" spans="1:17" s="18" customFormat="1">
      <c r="A63" s="26" t="s">
        <v>212</v>
      </c>
      <c r="B63" s="27" t="s">
        <v>213</v>
      </c>
      <c r="C63" s="25">
        <v>0</v>
      </c>
      <c r="D63" s="25">
        <v>0</v>
      </c>
      <c r="E63" s="25">
        <v>0</v>
      </c>
      <c r="F63" s="25">
        <v>1210.0899999999999</v>
      </c>
      <c r="G63" s="25">
        <f t="shared" si="1"/>
        <v>1210.0899999999999</v>
      </c>
      <c r="H63" s="25">
        <v>0</v>
      </c>
      <c r="I63" s="25">
        <v>0</v>
      </c>
      <c r="J63" s="25">
        <v>0</v>
      </c>
      <c r="K63" s="25">
        <v>0</v>
      </c>
      <c r="L63" s="25">
        <v>48.57</v>
      </c>
      <c r="M63" s="25">
        <v>0</v>
      </c>
      <c r="N63" s="25">
        <v>0</v>
      </c>
      <c r="O63" s="25">
        <v>0</v>
      </c>
      <c r="P63" s="25">
        <f t="shared" si="12"/>
        <v>48.57</v>
      </c>
      <c r="Q63" s="25">
        <f t="shared" si="13"/>
        <v>1161.52</v>
      </c>
    </row>
    <row r="64" spans="1:17" s="7" customFormat="1">
      <c r="A64" s="16" t="s">
        <v>21</v>
      </c>
      <c r="C64" s="28" t="s">
        <v>22</v>
      </c>
      <c r="D64" s="28" t="s">
        <v>22</v>
      </c>
      <c r="E64" s="28" t="s">
        <v>22</v>
      </c>
      <c r="F64" s="28" t="s">
        <v>22</v>
      </c>
      <c r="G64" s="28" t="s">
        <v>22</v>
      </c>
      <c r="H64" s="28" t="s">
        <v>22</v>
      </c>
      <c r="I64" s="28" t="s">
        <v>22</v>
      </c>
      <c r="J64" s="28" t="s">
        <v>22</v>
      </c>
      <c r="K64" s="28" t="s">
        <v>22</v>
      </c>
      <c r="L64" s="28" t="s">
        <v>22</v>
      </c>
      <c r="M64" s="28" t="s">
        <v>22</v>
      </c>
      <c r="N64" s="28" t="s">
        <v>22</v>
      </c>
      <c r="O64" s="28" t="s">
        <v>22</v>
      </c>
      <c r="P64" s="28" t="s">
        <v>22</v>
      </c>
      <c r="Q64" s="28" t="s">
        <v>22</v>
      </c>
    </row>
    <row r="65" spans="1:17">
      <c r="C65" s="29">
        <v>41662.5</v>
      </c>
      <c r="D65" s="29">
        <v>0</v>
      </c>
      <c r="E65" s="29">
        <v>0</v>
      </c>
      <c r="F65" s="29">
        <f>SUM(F57:F63)</f>
        <v>5806.9</v>
      </c>
      <c r="G65" s="25">
        <f t="shared" si="1"/>
        <v>47469.4</v>
      </c>
      <c r="H65" s="29">
        <v>-1252.56</v>
      </c>
      <c r="I65" s="29">
        <v>-51.54</v>
      </c>
      <c r="J65" s="29">
        <v>3008.76</v>
      </c>
      <c r="K65" s="29">
        <v>0</v>
      </c>
      <c r="L65" s="29">
        <v>2063.91</v>
      </c>
      <c r="M65" s="29">
        <v>1000</v>
      </c>
      <c r="N65" s="29">
        <v>0</v>
      </c>
      <c r="O65" s="29">
        <v>-0.12</v>
      </c>
      <c r="P65" s="25">
        <f t="shared" ref="P65" si="14">+I65+L65+O65+M65+K65</f>
        <v>3012.25</v>
      </c>
      <c r="Q65" s="25">
        <f>+G65-P65</f>
        <v>44457.15</v>
      </c>
    </row>
    <row r="66" spans="1:17">
      <c r="G66" s="19"/>
    </row>
    <row r="67" spans="1:17">
      <c r="A67" s="24" t="s">
        <v>89</v>
      </c>
      <c r="B67" s="25"/>
      <c r="G67" s="19"/>
    </row>
    <row r="68" spans="1:17">
      <c r="A68" s="26" t="s">
        <v>90</v>
      </c>
      <c r="B68" s="27" t="s">
        <v>91</v>
      </c>
      <c r="C68" s="25">
        <v>6000</v>
      </c>
      <c r="D68" s="25">
        <v>0</v>
      </c>
      <c r="E68" s="25">
        <v>0</v>
      </c>
      <c r="F68" s="25">
        <v>0</v>
      </c>
      <c r="G68" s="25">
        <f t="shared" si="1"/>
        <v>6000</v>
      </c>
      <c r="H68" s="25">
        <v>-290.76</v>
      </c>
      <c r="I68" s="25">
        <v>0</v>
      </c>
      <c r="J68" s="25">
        <v>382.52</v>
      </c>
      <c r="K68" s="25">
        <v>0</v>
      </c>
      <c r="L68" s="25">
        <v>91.78</v>
      </c>
      <c r="M68" s="25">
        <v>500</v>
      </c>
      <c r="N68" s="25">
        <v>0</v>
      </c>
      <c r="O68" s="25">
        <v>0.02</v>
      </c>
      <c r="P68" s="25">
        <f t="shared" ref="P68" si="15">+I68+L68+O68+M68+K68</f>
        <v>591.79999999999995</v>
      </c>
      <c r="Q68" s="25">
        <f>+G68-P68</f>
        <v>5408.2</v>
      </c>
    </row>
    <row r="69" spans="1:17" s="7" customFormat="1">
      <c r="A69" s="16" t="s">
        <v>21</v>
      </c>
      <c r="C69" s="28" t="s">
        <v>22</v>
      </c>
      <c r="D69" s="28" t="s">
        <v>22</v>
      </c>
      <c r="E69" s="28" t="s">
        <v>22</v>
      </c>
      <c r="F69" s="28" t="s">
        <v>22</v>
      </c>
      <c r="G69" s="25">
        <f t="shared" si="1"/>
        <v>0</v>
      </c>
      <c r="H69" s="28" t="s">
        <v>22</v>
      </c>
      <c r="I69" s="28" t="s">
        <v>22</v>
      </c>
      <c r="J69" s="28" t="s">
        <v>22</v>
      </c>
      <c r="K69" s="28" t="s">
        <v>22</v>
      </c>
      <c r="L69" s="28" t="s">
        <v>22</v>
      </c>
      <c r="M69" s="28" t="s">
        <v>22</v>
      </c>
      <c r="N69" s="28" t="s">
        <v>22</v>
      </c>
      <c r="O69" s="28" t="s">
        <v>22</v>
      </c>
      <c r="P69" s="28" t="s">
        <v>22</v>
      </c>
      <c r="Q69" s="28" t="s">
        <v>22</v>
      </c>
    </row>
    <row r="70" spans="1:17">
      <c r="C70" s="29">
        <v>6000</v>
      </c>
      <c r="D70" s="29">
        <v>0</v>
      </c>
      <c r="E70" s="29">
        <v>0</v>
      </c>
      <c r="F70" s="29">
        <v>0</v>
      </c>
      <c r="G70" s="25">
        <f t="shared" si="1"/>
        <v>6000</v>
      </c>
      <c r="H70" s="29">
        <v>-290.76</v>
      </c>
      <c r="I70" s="29">
        <v>0</v>
      </c>
      <c r="J70" s="29">
        <v>382.52</v>
      </c>
      <c r="K70" s="29">
        <v>0</v>
      </c>
      <c r="L70" s="29">
        <v>91.78</v>
      </c>
      <c r="M70" s="29">
        <v>500</v>
      </c>
      <c r="N70" s="29">
        <v>0</v>
      </c>
      <c r="O70" s="29">
        <v>0.02</v>
      </c>
      <c r="P70" s="25">
        <f t="shared" ref="P70" si="16">+I70+L70+O70+M70+K70</f>
        <v>591.79999999999995</v>
      </c>
      <c r="Q70" s="25">
        <f>+G70-P70</f>
        <v>5408.2</v>
      </c>
    </row>
    <row r="71" spans="1:17">
      <c r="G71" s="19"/>
    </row>
    <row r="72" spans="1:17">
      <c r="A72" s="24" t="s">
        <v>92</v>
      </c>
      <c r="B72" s="25"/>
      <c r="G72" s="19"/>
    </row>
    <row r="73" spans="1:17">
      <c r="A73" s="26" t="s">
        <v>93</v>
      </c>
      <c r="B73" s="27" t="s">
        <v>94</v>
      </c>
      <c r="C73" s="25">
        <v>5186.1000000000004</v>
      </c>
      <c r="D73" s="25">
        <v>0</v>
      </c>
      <c r="E73" s="25">
        <v>0</v>
      </c>
      <c r="F73" s="25">
        <v>0</v>
      </c>
      <c r="G73" s="25">
        <f t="shared" si="1"/>
        <v>5186.1000000000004</v>
      </c>
      <c r="H73" s="25">
        <v>-320.60000000000002</v>
      </c>
      <c r="I73" s="25">
        <v>-17.18</v>
      </c>
      <c r="J73" s="25">
        <v>303.42</v>
      </c>
      <c r="K73" s="25">
        <v>0</v>
      </c>
      <c r="L73" s="25">
        <v>0</v>
      </c>
      <c r="M73" s="25">
        <v>0</v>
      </c>
      <c r="N73" s="25">
        <v>0</v>
      </c>
      <c r="O73" s="25">
        <v>0.08</v>
      </c>
      <c r="P73" s="25">
        <f t="shared" ref="P73:P75" si="17">+I73+L73+O73+M73+K73</f>
        <v>-17.100000000000001</v>
      </c>
      <c r="Q73" s="25">
        <f t="shared" ref="Q73:Q75" si="18">+G73-P73</f>
        <v>5203.2000000000007</v>
      </c>
    </row>
    <row r="74" spans="1:17">
      <c r="A74" s="26" t="s">
        <v>95</v>
      </c>
      <c r="B74" s="27" t="s">
        <v>96</v>
      </c>
      <c r="C74" s="25">
        <v>5806.8</v>
      </c>
      <c r="D74" s="25">
        <v>0</v>
      </c>
      <c r="E74" s="25">
        <v>0</v>
      </c>
      <c r="F74" s="25">
        <v>0</v>
      </c>
      <c r="G74" s="25">
        <f t="shared" si="1"/>
        <v>5806.8</v>
      </c>
      <c r="H74" s="25">
        <v>-290.76</v>
      </c>
      <c r="I74" s="25">
        <v>0</v>
      </c>
      <c r="J74" s="25">
        <v>361.5</v>
      </c>
      <c r="K74" s="25">
        <v>0</v>
      </c>
      <c r="L74" s="25">
        <v>70.760000000000005</v>
      </c>
      <c r="M74" s="25">
        <v>0</v>
      </c>
      <c r="N74" s="25">
        <v>0</v>
      </c>
      <c r="O74" s="25">
        <v>0.04</v>
      </c>
      <c r="P74" s="25">
        <f t="shared" si="17"/>
        <v>70.800000000000011</v>
      </c>
      <c r="Q74" s="25">
        <f t="shared" si="18"/>
        <v>5736</v>
      </c>
    </row>
    <row r="75" spans="1:17">
      <c r="A75" s="26" t="s">
        <v>97</v>
      </c>
      <c r="B75" s="27" t="s">
        <v>98</v>
      </c>
      <c r="C75" s="25">
        <v>6006</v>
      </c>
      <c r="D75" s="25">
        <v>0</v>
      </c>
      <c r="E75" s="25">
        <v>0</v>
      </c>
      <c r="F75" s="25">
        <v>0</v>
      </c>
      <c r="G75" s="25">
        <f t="shared" si="1"/>
        <v>6006</v>
      </c>
      <c r="H75" s="25">
        <v>-290.76</v>
      </c>
      <c r="I75" s="25">
        <v>0</v>
      </c>
      <c r="J75" s="25">
        <v>383.18</v>
      </c>
      <c r="K75" s="25">
        <v>0</v>
      </c>
      <c r="L75" s="25">
        <v>92.42</v>
      </c>
      <c r="M75" s="25">
        <v>0</v>
      </c>
      <c r="N75" s="25">
        <v>0</v>
      </c>
      <c r="O75" s="25">
        <v>-0.02</v>
      </c>
      <c r="P75" s="25">
        <f t="shared" si="17"/>
        <v>92.4</v>
      </c>
      <c r="Q75" s="25">
        <f t="shared" si="18"/>
        <v>5913.6</v>
      </c>
    </row>
    <row r="76" spans="1:17" s="7" customFormat="1">
      <c r="A76" s="16" t="s">
        <v>21</v>
      </c>
      <c r="C76" s="28" t="s">
        <v>22</v>
      </c>
      <c r="D76" s="28" t="s">
        <v>22</v>
      </c>
      <c r="E76" s="28" t="s">
        <v>22</v>
      </c>
      <c r="F76" s="28" t="s">
        <v>22</v>
      </c>
      <c r="G76" s="28" t="s">
        <v>22</v>
      </c>
      <c r="H76" s="28" t="s">
        <v>22</v>
      </c>
      <c r="I76" s="28" t="s">
        <v>22</v>
      </c>
      <c r="J76" s="28" t="s">
        <v>22</v>
      </c>
      <c r="K76" s="28" t="s">
        <v>22</v>
      </c>
      <c r="L76" s="28" t="s">
        <v>22</v>
      </c>
      <c r="M76" s="28" t="s">
        <v>22</v>
      </c>
      <c r="N76" s="28" t="s">
        <v>22</v>
      </c>
      <c r="O76" s="28" t="s">
        <v>22</v>
      </c>
      <c r="P76" s="28" t="s">
        <v>22</v>
      </c>
      <c r="Q76" s="28" t="s">
        <v>22</v>
      </c>
    </row>
    <row r="77" spans="1:17">
      <c r="C77" s="29">
        <v>16998.900000000001</v>
      </c>
      <c r="D77" s="29">
        <v>0</v>
      </c>
      <c r="E77" s="29">
        <v>0</v>
      </c>
      <c r="F77" s="29">
        <v>0</v>
      </c>
      <c r="G77" s="25">
        <f t="shared" si="1"/>
        <v>16998.900000000001</v>
      </c>
      <c r="H77" s="29">
        <v>-902.12</v>
      </c>
      <c r="I77" s="29">
        <v>-17.18</v>
      </c>
      <c r="J77" s="29">
        <v>1048.0999999999999</v>
      </c>
      <c r="K77" s="29">
        <v>0</v>
      </c>
      <c r="L77" s="29">
        <v>163.18</v>
      </c>
      <c r="M77" s="29">
        <v>0</v>
      </c>
      <c r="N77" s="29">
        <v>0</v>
      </c>
      <c r="O77" s="29">
        <v>0.1</v>
      </c>
      <c r="P77" s="25">
        <f t="shared" ref="P77" si="19">+I77+L77+O77+M77+K77</f>
        <v>146.1</v>
      </c>
      <c r="Q77" s="25">
        <f>+G77-P77</f>
        <v>16852.800000000003</v>
      </c>
    </row>
    <row r="78" spans="1:17">
      <c r="G78" s="19"/>
    </row>
    <row r="79" spans="1:17">
      <c r="A79" s="24" t="s">
        <v>99</v>
      </c>
      <c r="B79" s="25"/>
      <c r="G79" s="19"/>
    </row>
    <row r="80" spans="1:17">
      <c r="A80" s="26" t="s">
        <v>100</v>
      </c>
      <c r="B80" s="27" t="s">
        <v>101</v>
      </c>
      <c r="C80" s="25">
        <v>5600.1</v>
      </c>
      <c r="D80" s="25">
        <v>0</v>
      </c>
      <c r="E80" s="25">
        <v>0</v>
      </c>
      <c r="F80" s="25">
        <v>1306.69</v>
      </c>
      <c r="G80" s="25">
        <f t="shared" ref="G80:G142" si="20">SUM(C80:F80)</f>
        <v>6906.7900000000009</v>
      </c>
      <c r="H80" s="25">
        <v>-290.76</v>
      </c>
      <c r="I80" s="25">
        <v>0</v>
      </c>
      <c r="J80" s="25">
        <v>339.02</v>
      </c>
      <c r="K80" s="25">
        <v>0</v>
      </c>
      <c r="L80" s="25">
        <v>103.00999999999999</v>
      </c>
      <c r="M80" s="25">
        <v>0</v>
      </c>
      <c r="N80" s="25">
        <v>0</v>
      </c>
      <c r="O80" s="25">
        <v>0.04</v>
      </c>
      <c r="P80" s="25">
        <f t="shared" ref="P80:P84" si="21">+I80+L80+O80+M80+K80</f>
        <v>103.05</v>
      </c>
      <c r="Q80" s="25">
        <f t="shared" ref="Q80:Q84" si="22">+G80-P80</f>
        <v>6803.7400000000007</v>
      </c>
    </row>
    <row r="81" spans="1:17">
      <c r="A81" s="26" t="s">
        <v>102</v>
      </c>
      <c r="B81" s="27" t="s">
        <v>103</v>
      </c>
      <c r="C81" s="25">
        <v>5186.1000000000004</v>
      </c>
      <c r="D81" s="25">
        <v>0</v>
      </c>
      <c r="E81" s="25">
        <v>0</v>
      </c>
      <c r="F81" s="25">
        <v>0</v>
      </c>
      <c r="G81" s="25">
        <f t="shared" si="20"/>
        <v>5186.1000000000004</v>
      </c>
      <c r="H81" s="25">
        <v>-320.60000000000002</v>
      </c>
      <c r="I81" s="25">
        <v>-17.18</v>
      </c>
      <c r="J81" s="25">
        <v>303.42</v>
      </c>
      <c r="K81" s="25">
        <v>0</v>
      </c>
      <c r="L81" s="25">
        <v>0</v>
      </c>
      <c r="M81" s="25">
        <v>0</v>
      </c>
      <c r="N81" s="25">
        <v>0</v>
      </c>
      <c r="O81" s="25">
        <v>0.08</v>
      </c>
      <c r="P81" s="25">
        <f t="shared" si="21"/>
        <v>-17.100000000000001</v>
      </c>
      <c r="Q81" s="25">
        <f t="shared" si="22"/>
        <v>5203.2000000000007</v>
      </c>
    </row>
    <row r="82" spans="1:17">
      <c r="A82" s="26" t="s">
        <v>104</v>
      </c>
      <c r="B82" s="27" t="s">
        <v>105</v>
      </c>
      <c r="C82" s="25">
        <v>5186.1000000000004</v>
      </c>
      <c r="D82" s="25">
        <v>0</v>
      </c>
      <c r="E82" s="25">
        <v>0</v>
      </c>
      <c r="F82" s="25">
        <v>0</v>
      </c>
      <c r="G82" s="25">
        <f t="shared" si="20"/>
        <v>5186.1000000000004</v>
      </c>
      <c r="H82" s="25">
        <v>-320.60000000000002</v>
      </c>
      <c r="I82" s="25">
        <v>-17.18</v>
      </c>
      <c r="J82" s="25">
        <v>303.42</v>
      </c>
      <c r="K82" s="25">
        <v>0</v>
      </c>
      <c r="L82" s="25">
        <v>0</v>
      </c>
      <c r="M82" s="25">
        <v>0</v>
      </c>
      <c r="N82" s="25">
        <v>0</v>
      </c>
      <c r="O82" s="25">
        <v>0.08</v>
      </c>
      <c r="P82" s="25">
        <f t="shared" si="21"/>
        <v>-17.100000000000001</v>
      </c>
      <c r="Q82" s="25">
        <f t="shared" si="22"/>
        <v>5203.2000000000007</v>
      </c>
    </row>
    <row r="83" spans="1:17">
      <c r="A83" s="26" t="s">
        <v>106</v>
      </c>
      <c r="B83" s="27" t="s">
        <v>107</v>
      </c>
      <c r="C83" s="25">
        <v>5186.1000000000004</v>
      </c>
      <c r="D83" s="25">
        <v>0</v>
      </c>
      <c r="E83" s="25">
        <v>0</v>
      </c>
      <c r="F83" s="25">
        <v>0</v>
      </c>
      <c r="G83" s="25">
        <f t="shared" si="20"/>
        <v>5186.1000000000004</v>
      </c>
      <c r="H83" s="25">
        <v>-320.60000000000002</v>
      </c>
      <c r="I83" s="25">
        <v>-17.18</v>
      </c>
      <c r="J83" s="25">
        <v>303.42</v>
      </c>
      <c r="K83" s="25">
        <v>0</v>
      </c>
      <c r="L83" s="25">
        <v>0</v>
      </c>
      <c r="M83" s="25">
        <v>0</v>
      </c>
      <c r="N83" s="25">
        <v>0</v>
      </c>
      <c r="O83" s="25">
        <v>0.08</v>
      </c>
      <c r="P83" s="25">
        <f t="shared" si="21"/>
        <v>-17.100000000000001</v>
      </c>
      <c r="Q83" s="25">
        <f t="shared" si="22"/>
        <v>5203.2000000000007</v>
      </c>
    </row>
    <row r="84" spans="1:17">
      <c r="A84" s="26" t="s">
        <v>108</v>
      </c>
      <c r="B84" s="27" t="s">
        <v>109</v>
      </c>
      <c r="C84" s="25">
        <v>5186.1000000000004</v>
      </c>
      <c r="D84" s="25">
        <v>0</v>
      </c>
      <c r="E84" s="25">
        <v>0</v>
      </c>
      <c r="F84" s="25">
        <v>1210.0899999999999</v>
      </c>
      <c r="G84" s="25">
        <f t="shared" si="20"/>
        <v>6396.1900000000005</v>
      </c>
      <c r="H84" s="25">
        <v>-320.60000000000002</v>
      </c>
      <c r="I84" s="25">
        <v>-17.18</v>
      </c>
      <c r="J84" s="25">
        <v>303.42</v>
      </c>
      <c r="K84" s="25">
        <v>0</v>
      </c>
      <c r="L84" s="25">
        <v>48.57</v>
      </c>
      <c r="M84" s="25">
        <v>0</v>
      </c>
      <c r="N84" s="25">
        <v>0</v>
      </c>
      <c r="O84" s="25">
        <v>-0.12</v>
      </c>
      <c r="P84" s="25">
        <f t="shared" si="21"/>
        <v>31.27</v>
      </c>
      <c r="Q84" s="25">
        <f t="shared" si="22"/>
        <v>6364.92</v>
      </c>
    </row>
    <row r="85" spans="1:17" s="7" customFormat="1">
      <c r="A85" s="16" t="s">
        <v>21</v>
      </c>
      <c r="C85" s="28" t="s">
        <v>22</v>
      </c>
      <c r="D85" s="28" t="s">
        <v>22</v>
      </c>
      <c r="E85" s="28" t="s">
        <v>22</v>
      </c>
      <c r="F85" s="28" t="s">
        <v>22</v>
      </c>
      <c r="G85" s="28" t="s">
        <v>22</v>
      </c>
      <c r="H85" s="28" t="s">
        <v>22</v>
      </c>
      <c r="I85" s="28" t="s">
        <v>22</v>
      </c>
      <c r="J85" s="28" t="s">
        <v>22</v>
      </c>
      <c r="K85" s="28" t="s">
        <v>22</v>
      </c>
      <c r="L85" s="28" t="s">
        <v>22</v>
      </c>
      <c r="M85" s="28" t="s">
        <v>22</v>
      </c>
      <c r="N85" s="28" t="s">
        <v>22</v>
      </c>
      <c r="O85" s="28" t="s">
        <v>22</v>
      </c>
      <c r="P85" s="28" t="s">
        <v>22</v>
      </c>
      <c r="Q85" s="28" t="s">
        <v>22</v>
      </c>
    </row>
    <row r="86" spans="1:17">
      <c r="C86" s="29">
        <v>26344.5</v>
      </c>
      <c r="D86" s="29">
        <v>0</v>
      </c>
      <c r="E86" s="29">
        <v>0</v>
      </c>
      <c r="F86" s="29">
        <f>SUM(F80:F84)</f>
        <v>2516.7799999999997</v>
      </c>
      <c r="G86" s="25">
        <f t="shared" si="20"/>
        <v>28861.279999999999</v>
      </c>
      <c r="H86" s="29">
        <v>-1573.16</v>
      </c>
      <c r="I86" s="29">
        <v>-68.72</v>
      </c>
      <c r="J86" s="29">
        <v>1552.7</v>
      </c>
      <c r="K86" s="29">
        <v>0</v>
      </c>
      <c r="L86" s="29">
        <v>151.57999999999998</v>
      </c>
      <c r="M86" s="29">
        <v>0</v>
      </c>
      <c r="N86" s="29">
        <v>0</v>
      </c>
      <c r="O86" s="29">
        <v>0.16</v>
      </c>
      <c r="P86" s="25">
        <f t="shared" ref="P86" si="23">+I86+L86+O86+M86+K86</f>
        <v>83.019999999999982</v>
      </c>
      <c r="Q86" s="25">
        <f>+G86-P86</f>
        <v>28778.26</v>
      </c>
    </row>
    <row r="87" spans="1:17">
      <c r="G87" s="19"/>
    </row>
    <row r="88" spans="1:17">
      <c r="A88" s="24" t="s">
        <v>110</v>
      </c>
      <c r="B88" s="25"/>
      <c r="G88" s="19"/>
    </row>
    <row r="89" spans="1:17">
      <c r="A89" s="26" t="s">
        <v>111</v>
      </c>
      <c r="B89" s="27" t="s">
        <v>112</v>
      </c>
      <c r="C89" s="25">
        <v>5186.1000000000004</v>
      </c>
      <c r="D89" s="25">
        <v>0</v>
      </c>
      <c r="E89" s="25">
        <v>0</v>
      </c>
      <c r="F89" s="25">
        <v>0</v>
      </c>
      <c r="G89" s="25">
        <f t="shared" si="20"/>
        <v>5186.1000000000004</v>
      </c>
      <c r="H89" s="25">
        <v>-320.60000000000002</v>
      </c>
      <c r="I89" s="25">
        <v>-17.18</v>
      </c>
      <c r="J89" s="25">
        <v>303.42</v>
      </c>
      <c r="K89" s="25">
        <v>0</v>
      </c>
      <c r="L89" s="25">
        <v>0</v>
      </c>
      <c r="M89" s="25">
        <v>0</v>
      </c>
      <c r="N89" s="25">
        <v>0</v>
      </c>
      <c r="O89" s="25">
        <v>0.08</v>
      </c>
      <c r="P89" s="25">
        <f t="shared" ref="P89" si="24">+I89+L89+O89+M89+K89</f>
        <v>-17.100000000000001</v>
      </c>
      <c r="Q89" s="25">
        <f t="shared" ref="Q89:Q93" si="25">+G89-P89</f>
        <v>5203.2000000000007</v>
      </c>
    </row>
    <row r="90" spans="1:17">
      <c r="A90" s="26" t="s">
        <v>113</v>
      </c>
      <c r="B90" s="27" t="s">
        <v>114</v>
      </c>
      <c r="C90" s="25">
        <v>5186.1000000000004</v>
      </c>
      <c r="D90" s="25">
        <v>0</v>
      </c>
      <c r="E90" s="25">
        <v>0</v>
      </c>
      <c r="F90" s="25">
        <v>1210.0899999999999</v>
      </c>
      <c r="G90" s="25">
        <f t="shared" si="20"/>
        <v>6396.1900000000005</v>
      </c>
      <c r="H90" s="25">
        <v>-320.60000000000002</v>
      </c>
      <c r="I90" s="25">
        <v>-17.18</v>
      </c>
      <c r="J90" s="25">
        <v>303.42</v>
      </c>
      <c r="K90" s="25">
        <v>0</v>
      </c>
      <c r="L90" s="25">
        <v>48.57</v>
      </c>
      <c r="M90" s="25">
        <v>0</v>
      </c>
      <c r="N90" s="25">
        <v>0</v>
      </c>
      <c r="O90" s="25">
        <v>0.08</v>
      </c>
      <c r="P90" s="25">
        <f t="shared" ref="P90" si="26">+I90+L90+O90+M90+K90</f>
        <v>31.47</v>
      </c>
      <c r="Q90" s="25">
        <f t="shared" si="25"/>
        <v>6364.72</v>
      </c>
    </row>
    <row r="91" spans="1:17">
      <c r="A91" s="26" t="s">
        <v>115</v>
      </c>
      <c r="B91" s="27" t="s">
        <v>116</v>
      </c>
      <c r="C91" s="25">
        <v>5186.1000000000004</v>
      </c>
      <c r="D91" s="25">
        <v>0</v>
      </c>
      <c r="E91" s="25">
        <v>0</v>
      </c>
      <c r="F91" s="25">
        <v>1210.0899999999999</v>
      </c>
      <c r="G91" s="25">
        <f t="shared" si="20"/>
        <v>6396.1900000000005</v>
      </c>
      <c r="H91" s="25">
        <v>-320.60000000000002</v>
      </c>
      <c r="I91" s="25">
        <v>-17.18</v>
      </c>
      <c r="J91" s="25">
        <v>303.42</v>
      </c>
      <c r="K91" s="25">
        <v>0</v>
      </c>
      <c r="L91" s="25">
        <v>48.57</v>
      </c>
      <c r="M91" s="25">
        <v>0</v>
      </c>
      <c r="N91" s="25">
        <v>0</v>
      </c>
      <c r="O91" s="25">
        <v>-0.12</v>
      </c>
      <c r="P91" s="25">
        <f t="shared" ref="P91" si="27">+I91+L91+O91+M91+K91</f>
        <v>31.27</v>
      </c>
      <c r="Q91" s="25">
        <f t="shared" si="25"/>
        <v>6364.92</v>
      </c>
    </row>
    <row r="92" spans="1:17" s="7" customFormat="1">
      <c r="A92" s="16" t="s">
        <v>21</v>
      </c>
      <c r="C92" s="28" t="s">
        <v>22</v>
      </c>
      <c r="D92" s="28" t="s">
        <v>22</v>
      </c>
      <c r="E92" s="28" t="s">
        <v>22</v>
      </c>
      <c r="F92" s="28" t="s">
        <v>22</v>
      </c>
      <c r="G92" s="25">
        <f t="shared" si="20"/>
        <v>0</v>
      </c>
      <c r="H92" s="28" t="s">
        <v>22</v>
      </c>
      <c r="I92" s="28" t="s">
        <v>22</v>
      </c>
      <c r="J92" s="28" t="s">
        <v>22</v>
      </c>
      <c r="K92" s="28" t="s">
        <v>22</v>
      </c>
      <c r="L92" s="28" t="s">
        <v>22</v>
      </c>
      <c r="M92" s="28" t="s">
        <v>22</v>
      </c>
      <c r="N92" s="28" t="s">
        <v>22</v>
      </c>
      <c r="O92" s="28" t="s">
        <v>22</v>
      </c>
      <c r="P92" s="28" t="s">
        <v>22</v>
      </c>
      <c r="Q92" s="28" t="s">
        <v>22</v>
      </c>
    </row>
    <row r="93" spans="1:17">
      <c r="C93" s="29">
        <v>15558.3</v>
      </c>
      <c r="D93" s="29">
        <v>0</v>
      </c>
      <c r="E93" s="29">
        <v>0</v>
      </c>
      <c r="F93" s="29">
        <f>SUM(F89:F92)</f>
        <v>2420.1799999999998</v>
      </c>
      <c r="G93" s="25">
        <f t="shared" si="20"/>
        <v>17978.48</v>
      </c>
      <c r="H93" s="29">
        <v>-961.8</v>
      </c>
      <c r="I93" s="29">
        <v>-51.54</v>
      </c>
      <c r="J93" s="29">
        <v>910.26</v>
      </c>
      <c r="K93" s="29">
        <v>0</v>
      </c>
      <c r="L93" s="29">
        <v>97.14</v>
      </c>
      <c r="M93" s="29">
        <v>0</v>
      </c>
      <c r="N93" s="29">
        <v>0</v>
      </c>
      <c r="O93" s="29">
        <v>0.04</v>
      </c>
      <c r="P93" s="25">
        <f t="shared" ref="P93" si="28">+I93+L93+O93+M93+K93</f>
        <v>45.64</v>
      </c>
      <c r="Q93" s="25">
        <f t="shared" si="25"/>
        <v>17932.84</v>
      </c>
    </row>
    <row r="94" spans="1:17">
      <c r="G94" s="19"/>
    </row>
    <row r="95" spans="1:17">
      <c r="A95" s="24" t="s">
        <v>117</v>
      </c>
      <c r="B95" s="25"/>
      <c r="G95" s="19"/>
    </row>
    <row r="96" spans="1:17">
      <c r="A96" s="26" t="s">
        <v>118</v>
      </c>
      <c r="B96" s="27" t="s">
        <v>119</v>
      </c>
      <c r="C96" s="25">
        <v>5186.1000000000004</v>
      </c>
      <c r="D96" s="25">
        <v>0</v>
      </c>
      <c r="E96" s="25">
        <v>0</v>
      </c>
      <c r="F96" s="25">
        <v>0</v>
      </c>
      <c r="G96" s="25">
        <f t="shared" si="20"/>
        <v>5186.1000000000004</v>
      </c>
      <c r="H96" s="25">
        <v>-320.60000000000002</v>
      </c>
      <c r="I96" s="25">
        <v>-17.18</v>
      </c>
      <c r="J96" s="25">
        <v>303.42</v>
      </c>
      <c r="K96" s="25">
        <v>0</v>
      </c>
      <c r="L96" s="25">
        <v>0</v>
      </c>
      <c r="M96" s="25">
        <v>0</v>
      </c>
      <c r="N96" s="25">
        <v>0</v>
      </c>
      <c r="O96" s="25">
        <v>0.08</v>
      </c>
      <c r="P96" s="25">
        <f t="shared" ref="P96:P105" si="29">+I96+L96+O96+M96+K96</f>
        <v>-17.100000000000001</v>
      </c>
      <c r="Q96" s="25">
        <f>+G96-P93</f>
        <v>5140.46</v>
      </c>
    </row>
    <row r="97" spans="1:17">
      <c r="A97" s="26" t="s">
        <v>120</v>
      </c>
      <c r="B97" s="27" t="s">
        <v>121</v>
      </c>
      <c r="C97" s="25">
        <v>3466.84</v>
      </c>
      <c r="D97" s="25">
        <v>0</v>
      </c>
      <c r="E97" s="25">
        <v>0</v>
      </c>
      <c r="F97" s="25">
        <v>0</v>
      </c>
      <c r="G97" s="25">
        <f t="shared" si="20"/>
        <v>3466.84</v>
      </c>
      <c r="H97" s="25">
        <v>-389.34</v>
      </c>
      <c r="I97" s="25">
        <v>-195.96</v>
      </c>
      <c r="J97" s="25">
        <v>193.38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f t="shared" si="29"/>
        <v>-195.96</v>
      </c>
      <c r="Q97" s="25">
        <f t="shared" ref="Q96:Q105" si="30">+G97-P97</f>
        <v>3662.8</v>
      </c>
    </row>
    <row r="98" spans="1:17">
      <c r="A98" s="26" t="s">
        <v>122</v>
      </c>
      <c r="B98" s="27" t="s">
        <v>123</v>
      </c>
      <c r="C98" s="25">
        <v>9000</v>
      </c>
      <c r="D98" s="25">
        <v>0</v>
      </c>
      <c r="E98" s="25">
        <v>0</v>
      </c>
      <c r="F98" s="25">
        <v>0</v>
      </c>
      <c r="G98" s="25">
        <f t="shared" si="20"/>
        <v>9000</v>
      </c>
      <c r="H98" s="25">
        <v>0</v>
      </c>
      <c r="I98" s="25">
        <v>0</v>
      </c>
      <c r="J98" s="25">
        <v>708.92</v>
      </c>
      <c r="K98" s="25">
        <v>0</v>
      </c>
      <c r="L98" s="25">
        <v>708.92</v>
      </c>
      <c r="M98" s="25">
        <v>0</v>
      </c>
      <c r="N98" s="25">
        <v>0</v>
      </c>
      <c r="O98" s="25">
        <v>-0.12</v>
      </c>
      <c r="P98" s="25">
        <f t="shared" si="29"/>
        <v>708.8</v>
      </c>
      <c r="Q98" s="25">
        <f t="shared" si="30"/>
        <v>8291.2000000000007</v>
      </c>
    </row>
    <row r="99" spans="1:17">
      <c r="A99" s="26" t="s">
        <v>124</v>
      </c>
      <c r="B99" s="27" t="s">
        <v>125</v>
      </c>
      <c r="C99" s="25">
        <v>5806.8</v>
      </c>
      <c r="D99" s="25">
        <v>0</v>
      </c>
      <c r="E99" s="25">
        <v>0</v>
      </c>
      <c r="F99" s="25">
        <v>0</v>
      </c>
      <c r="G99" s="25">
        <f t="shared" si="20"/>
        <v>5806.8</v>
      </c>
      <c r="H99" s="25">
        <v>-290.76</v>
      </c>
      <c r="I99" s="25">
        <v>0</v>
      </c>
      <c r="J99" s="25">
        <v>361.5</v>
      </c>
      <c r="K99" s="25">
        <v>0</v>
      </c>
      <c r="L99" s="25">
        <v>70.760000000000005</v>
      </c>
      <c r="M99" s="25">
        <v>0</v>
      </c>
      <c r="N99" s="25">
        <v>0</v>
      </c>
      <c r="O99" s="25">
        <v>-0.16</v>
      </c>
      <c r="P99" s="25">
        <f t="shared" si="29"/>
        <v>70.600000000000009</v>
      </c>
      <c r="Q99" s="25">
        <f t="shared" si="30"/>
        <v>5736.2</v>
      </c>
    </row>
    <row r="100" spans="1:17">
      <c r="A100" s="26" t="s">
        <v>126</v>
      </c>
      <c r="B100" s="27" t="s">
        <v>127</v>
      </c>
      <c r="C100" s="25">
        <v>4840.3599999999997</v>
      </c>
      <c r="D100" s="25">
        <v>0</v>
      </c>
      <c r="E100" s="25">
        <v>0</v>
      </c>
      <c r="F100" s="25">
        <v>0</v>
      </c>
      <c r="G100" s="25">
        <f t="shared" si="20"/>
        <v>4840.3599999999997</v>
      </c>
      <c r="H100" s="25">
        <v>-324.87</v>
      </c>
      <c r="I100" s="25">
        <v>-45.2</v>
      </c>
      <c r="J100" s="25">
        <v>281.29000000000002</v>
      </c>
      <c r="K100" s="25">
        <v>0</v>
      </c>
      <c r="L100" s="25">
        <v>0</v>
      </c>
      <c r="M100" s="25">
        <v>0</v>
      </c>
      <c r="N100" s="25">
        <v>1.24</v>
      </c>
      <c r="O100" s="25">
        <v>-0.08</v>
      </c>
      <c r="P100" s="25">
        <f>+I100+L100+O100+M100+K100+N100</f>
        <v>-44.04</v>
      </c>
      <c r="Q100" s="25">
        <f t="shared" si="30"/>
        <v>4884.3999999999996</v>
      </c>
    </row>
    <row r="101" spans="1:17">
      <c r="A101" s="26" t="s">
        <v>128</v>
      </c>
      <c r="B101" s="27" t="s">
        <v>129</v>
      </c>
      <c r="C101" s="25">
        <v>6000</v>
      </c>
      <c r="D101" s="25">
        <v>0</v>
      </c>
      <c r="E101" s="25">
        <v>0</v>
      </c>
      <c r="F101" s="25">
        <v>1376.99</v>
      </c>
      <c r="G101" s="25">
        <f t="shared" si="20"/>
        <v>7376.99</v>
      </c>
      <c r="H101" s="25">
        <v>-290.76</v>
      </c>
      <c r="I101" s="25">
        <v>0</v>
      </c>
      <c r="J101" s="25">
        <v>382.52</v>
      </c>
      <c r="K101" s="25">
        <v>0</v>
      </c>
      <c r="L101" s="25">
        <v>151.03</v>
      </c>
      <c r="M101" s="25">
        <v>0</v>
      </c>
      <c r="N101" s="25">
        <v>0</v>
      </c>
      <c r="O101" s="25">
        <v>0.02</v>
      </c>
      <c r="P101" s="25">
        <f t="shared" si="29"/>
        <v>151.05000000000001</v>
      </c>
      <c r="Q101" s="25">
        <f t="shared" si="30"/>
        <v>7225.94</v>
      </c>
    </row>
    <row r="102" spans="1:17">
      <c r="A102" s="26" t="s">
        <v>130</v>
      </c>
      <c r="B102" s="27" t="s">
        <v>131</v>
      </c>
      <c r="C102" s="25">
        <v>9000</v>
      </c>
      <c r="D102" s="25">
        <v>0</v>
      </c>
      <c r="E102" s="25">
        <v>0</v>
      </c>
      <c r="F102" s="25">
        <v>2100</v>
      </c>
      <c r="G102" s="25">
        <f t="shared" si="20"/>
        <v>11100</v>
      </c>
      <c r="H102" s="25">
        <v>0</v>
      </c>
      <c r="I102" s="25">
        <v>0</v>
      </c>
      <c r="J102" s="25">
        <v>708.92</v>
      </c>
      <c r="K102" s="25">
        <v>0</v>
      </c>
      <c r="L102" s="25">
        <v>814.44999999999993</v>
      </c>
      <c r="M102" s="25">
        <v>0</v>
      </c>
      <c r="N102" s="25">
        <v>0</v>
      </c>
      <c r="O102" s="25">
        <v>0.08</v>
      </c>
      <c r="P102" s="25">
        <f t="shared" si="29"/>
        <v>814.53</v>
      </c>
      <c r="Q102" s="25">
        <f t="shared" si="30"/>
        <v>10285.469999999999</v>
      </c>
    </row>
    <row r="103" spans="1:17">
      <c r="A103" s="26" t="s">
        <v>132</v>
      </c>
      <c r="B103" s="27" t="s">
        <v>133</v>
      </c>
      <c r="C103" s="25">
        <v>6000</v>
      </c>
      <c r="D103" s="25">
        <v>0</v>
      </c>
      <c r="E103" s="25">
        <v>0</v>
      </c>
      <c r="F103" s="25">
        <v>0</v>
      </c>
      <c r="G103" s="25">
        <f t="shared" si="20"/>
        <v>6000</v>
      </c>
      <c r="H103" s="25">
        <v>-290.76</v>
      </c>
      <c r="I103" s="25">
        <v>0</v>
      </c>
      <c r="J103" s="25">
        <v>382.52</v>
      </c>
      <c r="K103" s="25">
        <v>0</v>
      </c>
      <c r="L103" s="25">
        <v>91.78</v>
      </c>
      <c r="M103" s="25">
        <v>0</v>
      </c>
      <c r="N103" s="25">
        <v>0</v>
      </c>
      <c r="O103" s="25">
        <v>0.02</v>
      </c>
      <c r="P103" s="25">
        <f t="shared" si="29"/>
        <v>91.8</v>
      </c>
      <c r="Q103" s="25">
        <f t="shared" si="30"/>
        <v>5908.2</v>
      </c>
    </row>
    <row r="104" spans="1:17">
      <c r="A104" s="26" t="s">
        <v>134</v>
      </c>
      <c r="B104" s="27" t="s">
        <v>135</v>
      </c>
      <c r="C104" s="25">
        <v>5186.1000000000004</v>
      </c>
      <c r="D104" s="25">
        <v>0</v>
      </c>
      <c r="E104" s="25">
        <v>0</v>
      </c>
      <c r="F104" s="25">
        <v>0</v>
      </c>
      <c r="G104" s="25">
        <f t="shared" si="20"/>
        <v>5186.1000000000004</v>
      </c>
      <c r="H104" s="25">
        <v>-320.60000000000002</v>
      </c>
      <c r="I104" s="25">
        <v>-17.18</v>
      </c>
      <c r="J104" s="25">
        <v>303.42</v>
      </c>
      <c r="K104" s="25">
        <v>0</v>
      </c>
      <c r="L104" s="25">
        <v>0</v>
      </c>
      <c r="M104" s="25">
        <v>0</v>
      </c>
      <c r="N104" s="25">
        <v>0</v>
      </c>
      <c r="O104" s="25">
        <v>0.08</v>
      </c>
      <c r="P104" s="25">
        <f t="shared" si="29"/>
        <v>-17.100000000000001</v>
      </c>
      <c r="Q104" s="25">
        <f t="shared" si="30"/>
        <v>5203.2000000000007</v>
      </c>
    </row>
    <row r="105" spans="1:17">
      <c r="A105" s="26" t="s">
        <v>136</v>
      </c>
      <c r="B105" s="27" t="s">
        <v>137</v>
      </c>
      <c r="C105" s="25">
        <v>10841.1</v>
      </c>
      <c r="D105" s="25">
        <v>0</v>
      </c>
      <c r="E105" s="25">
        <v>0</v>
      </c>
      <c r="F105" s="25">
        <v>0</v>
      </c>
      <c r="G105" s="25">
        <f t="shared" si="20"/>
        <v>10841.1</v>
      </c>
      <c r="H105" s="25">
        <v>0</v>
      </c>
      <c r="I105" s="25">
        <v>0</v>
      </c>
      <c r="J105" s="25">
        <v>978.42</v>
      </c>
      <c r="K105" s="25">
        <v>0</v>
      </c>
      <c r="L105" s="25">
        <v>978.42</v>
      </c>
      <c r="M105" s="25">
        <v>0</v>
      </c>
      <c r="N105" s="25">
        <v>0</v>
      </c>
      <c r="O105" s="25">
        <v>0.08</v>
      </c>
      <c r="P105" s="25">
        <f t="shared" si="29"/>
        <v>978.5</v>
      </c>
      <c r="Q105" s="25">
        <f t="shared" si="30"/>
        <v>9862.6</v>
      </c>
    </row>
    <row r="106" spans="1:17" s="7" customFormat="1">
      <c r="A106" s="16" t="s">
        <v>21</v>
      </c>
      <c r="C106" s="28" t="s">
        <v>22</v>
      </c>
      <c r="D106" s="28" t="s">
        <v>22</v>
      </c>
      <c r="E106" s="28" t="s">
        <v>22</v>
      </c>
      <c r="F106" s="28" t="s">
        <v>22</v>
      </c>
      <c r="G106" s="28" t="s">
        <v>22</v>
      </c>
      <c r="H106" s="28" t="s">
        <v>22</v>
      </c>
      <c r="I106" s="28" t="s">
        <v>22</v>
      </c>
      <c r="J106" s="28" t="s">
        <v>22</v>
      </c>
      <c r="K106" s="28" t="s">
        <v>22</v>
      </c>
      <c r="L106" s="28" t="s">
        <v>22</v>
      </c>
      <c r="M106" s="28" t="s">
        <v>22</v>
      </c>
      <c r="N106" s="28" t="s">
        <v>22</v>
      </c>
      <c r="O106" s="28" t="s">
        <v>22</v>
      </c>
      <c r="P106" s="28" t="s">
        <v>22</v>
      </c>
      <c r="Q106" s="28" t="s">
        <v>22</v>
      </c>
    </row>
    <row r="107" spans="1:17">
      <c r="C107" s="29">
        <v>65327.3</v>
      </c>
      <c r="D107" s="29">
        <v>0</v>
      </c>
      <c r="E107" s="29">
        <v>0</v>
      </c>
      <c r="F107" s="29">
        <f>SUM(F96:F105)</f>
        <v>3476.99</v>
      </c>
      <c r="G107" s="25">
        <f t="shared" si="20"/>
        <v>68804.290000000008</v>
      </c>
      <c r="H107" s="29">
        <v>-2227.69</v>
      </c>
      <c r="I107" s="29">
        <v>-275.52</v>
      </c>
      <c r="J107" s="29">
        <v>4604.3100000000004</v>
      </c>
      <c r="K107" s="29">
        <v>0</v>
      </c>
      <c r="L107" s="29">
        <v>2815.36</v>
      </c>
      <c r="M107" s="29">
        <v>0</v>
      </c>
      <c r="N107" s="29">
        <v>1.24</v>
      </c>
      <c r="O107" s="29">
        <v>0</v>
      </c>
      <c r="P107" s="25">
        <f>+I107+L107+O107+M107+K107+N107</f>
        <v>2541.08</v>
      </c>
      <c r="Q107" s="25">
        <f>+G107-P107</f>
        <v>66263.210000000006</v>
      </c>
    </row>
    <row r="108" spans="1:17">
      <c r="G108" s="19"/>
    </row>
    <row r="109" spans="1:17">
      <c r="A109" s="24" t="s">
        <v>138</v>
      </c>
      <c r="B109" s="27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1:17">
      <c r="A110" s="26" t="s">
        <v>139</v>
      </c>
      <c r="B110" s="27" t="s">
        <v>140</v>
      </c>
      <c r="C110" s="25">
        <v>5186.1000000000004</v>
      </c>
      <c r="D110" s="25">
        <v>0</v>
      </c>
      <c r="E110" s="25">
        <v>0</v>
      </c>
      <c r="F110" s="25">
        <v>0</v>
      </c>
      <c r="G110" s="25">
        <f t="shared" si="20"/>
        <v>5186.1000000000004</v>
      </c>
      <c r="H110" s="25">
        <v>-320.60000000000002</v>
      </c>
      <c r="I110" s="25">
        <v>-17.18</v>
      </c>
      <c r="J110" s="25">
        <v>303.42</v>
      </c>
      <c r="K110" s="25">
        <v>0</v>
      </c>
      <c r="L110" s="25">
        <v>0</v>
      </c>
      <c r="M110" s="25">
        <v>0</v>
      </c>
      <c r="N110" s="25">
        <v>0</v>
      </c>
      <c r="O110" s="25">
        <v>-0.12</v>
      </c>
      <c r="P110" s="25">
        <f>+I110+L110+O110+M110+K110</f>
        <v>-17.3</v>
      </c>
      <c r="Q110" s="25">
        <f>+G110-P110</f>
        <v>5203.4000000000005</v>
      </c>
    </row>
    <row r="111" spans="1:17" s="7" customFormat="1">
      <c r="A111" s="16" t="s">
        <v>21</v>
      </c>
      <c r="C111" s="28" t="s">
        <v>22</v>
      </c>
      <c r="D111" s="28" t="s">
        <v>22</v>
      </c>
      <c r="E111" s="28" t="s">
        <v>22</v>
      </c>
      <c r="F111" s="28" t="s">
        <v>22</v>
      </c>
      <c r="G111" s="28" t="s">
        <v>22</v>
      </c>
      <c r="H111" s="28" t="s">
        <v>22</v>
      </c>
      <c r="I111" s="28" t="s">
        <v>22</v>
      </c>
      <c r="J111" s="28" t="s">
        <v>22</v>
      </c>
      <c r="K111" s="28" t="s">
        <v>22</v>
      </c>
      <c r="L111" s="28" t="s">
        <v>22</v>
      </c>
      <c r="M111" s="28" t="s">
        <v>22</v>
      </c>
      <c r="N111" s="28" t="s">
        <v>22</v>
      </c>
      <c r="O111" s="28" t="s">
        <v>22</v>
      </c>
      <c r="P111" s="28" t="s">
        <v>22</v>
      </c>
      <c r="Q111" s="28" t="s">
        <v>22</v>
      </c>
    </row>
    <row r="112" spans="1:17">
      <c r="C112" s="29">
        <v>5186.1000000000004</v>
      </c>
      <c r="D112" s="29">
        <v>0</v>
      </c>
      <c r="E112" s="29">
        <v>0</v>
      </c>
      <c r="F112" s="29">
        <v>0</v>
      </c>
      <c r="G112" s="25">
        <f t="shared" si="20"/>
        <v>5186.1000000000004</v>
      </c>
      <c r="H112" s="29">
        <v>-320.60000000000002</v>
      </c>
      <c r="I112" s="29">
        <v>-17.18</v>
      </c>
      <c r="J112" s="29">
        <v>303.42</v>
      </c>
      <c r="K112" s="29">
        <v>0</v>
      </c>
      <c r="L112" s="29">
        <v>0</v>
      </c>
      <c r="M112" s="29">
        <v>0</v>
      </c>
      <c r="N112" s="29">
        <v>0</v>
      </c>
      <c r="O112" s="29">
        <v>-0.12</v>
      </c>
      <c r="P112" s="25">
        <f>+I112+L112+O112+M112+K112</f>
        <v>-17.3</v>
      </c>
      <c r="Q112" s="25">
        <f>+G112-P112</f>
        <v>5203.4000000000005</v>
      </c>
    </row>
    <row r="113" spans="1:17">
      <c r="G113" s="19"/>
    </row>
    <row r="114" spans="1:17">
      <c r="A114" s="24" t="s">
        <v>141</v>
      </c>
      <c r="B114" s="25"/>
      <c r="G114" s="19"/>
    </row>
    <row r="115" spans="1:17">
      <c r="A115" s="26" t="s">
        <v>142</v>
      </c>
      <c r="B115" s="27" t="s">
        <v>143</v>
      </c>
      <c r="C115" s="25">
        <v>10118.36</v>
      </c>
      <c r="D115" s="25">
        <v>722.74</v>
      </c>
      <c r="E115" s="25">
        <v>180.69</v>
      </c>
      <c r="F115" s="25">
        <v>0</v>
      </c>
      <c r="G115" s="25">
        <f t="shared" si="20"/>
        <v>11021.79</v>
      </c>
      <c r="H115" s="25">
        <v>0</v>
      </c>
      <c r="I115" s="25">
        <v>0</v>
      </c>
      <c r="J115" s="25">
        <v>978.42</v>
      </c>
      <c r="K115" s="25">
        <v>0</v>
      </c>
      <c r="L115" s="25">
        <v>978.42</v>
      </c>
      <c r="M115" s="25">
        <v>0</v>
      </c>
      <c r="N115" s="25">
        <v>0</v>
      </c>
      <c r="O115" s="25">
        <v>-0.03</v>
      </c>
      <c r="P115" s="25">
        <f t="shared" ref="P115:P120" si="31">+I115+L115+O115+M115+K115</f>
        <v>978.39</v>
      </c>
      <c r="Q115" s="25">
        <f t="shared" ref="Q115:Q124" si="32">+G115-P115</f>
        <v>10043.400000000001</v>
      </c>
    </row>
    <row r="116" spans="1:17">
      <c r="A116" s="26" t="s">
        <v>144</v>
      </c>
      <c r="B116" s="27" t="s">
        <v>145</v>
      </c>
      <c r="C116" s="25">
        <v>23901.599999999999</v>
      </c>
      <c r="D116" s="25">
        <v>0</v>
      </c>
      <c r="E116" s="25">
        <v>0</v>
      </c>
      <c r="F116" s="25">
        <v>0</v>
      </c>
      <c r="G116" s="25">
        <f t="shared" si="20"/>
        <v>23901.599999999999</v>
      </c>
      <c r="H116" s="25">
        <v>0</v>
      </c>
      <c r="I116" s="25">
        <v>0</v>
      </c>
      <c r="J116" s="25">
        <v>3683.18</v>
      </c>
      <c r="K116" s="25">
        <v>0</v>
      </c>
      <c r="L116" s="25">
        <v>3683.18</v>
      </c>
      <c r="M116" s="25">
        <v>0</v>
      </c>
      <c r="N116" s="25">
        <v>0</v>
      </c>
      <c r="O116" s="25">
        <v>0.02</v>
      </c>
      <c r="P116" s="25">
        <f t="shared" si="31"/>
        <v>3683.2</v>
      </c>
      <c r="Q116" s="25">
        <f t="shared" si="32"/>
        <v>20218.399999999998</v>
      </c>
    </row>
    <row r="117" spans="1:17">
      <c r="A117" s="26" t="s">
        <v>146</v>
      </c>
      <c r="B117" s="27" t="s">
        <v>147</v>
      </c>
      <c r="C117" s="25">
        <v>7262.4</v>
      </c>
      <c r="D117" s="25">
        <v>0</v>
      </c>
      <c r="E117" s="25">
        <v>0</v>
      </c>
      <c r="F117" s="25">
        <v>1694.56</v>
      </c>
      <c r="G117" s="25">
        <f t="shared" si="20"/>
        <v>8956.9599999999991</v>
      </c>
      <c r="H117" s="25">
        <v>-214.74</v>
      </c>
      <c r="I117" s="25">
        <v>0</v>
      </c>
      <c r="J117" s="25">
        <v>519.88</v>
      </c>
      <c r="K117" s="25">
        <v>0</v>
      </c>
      <c r="L117" s="25">
        <v>384.7</v>
      </c>
      <c r="M117" s="25">
        <v>0</v>
      </c>
      <c r="N117" s="25">
        <v>0</v>
      </c>
      <c r="O117" s="25">
        <v>0.08</v>
      </c>
      <c r="P117" s="25">
        <f t="shared" si="31"/>
        <v>384.78</v>
      </c>
      <c r="Q117" s="25">
        <f t="shared" si="32"/>
        <v>8572.1799999999985</v>
      </c>
    </row>
    <row r="118" spans="1:17">
      <c r="A118" s="26" t="s">
        <v>148</v>
      </c>
      <c r="B118" s="27" t="s">
        <v>149</v>
      </c>
      <c r="C118" s="25">
        <v>6000</v>
      </c>
      <c r="D118" s="25">
        <v>0</v>
      </c>
      <c r="E118" s="25">
        <v>0</v>
      </c>
      <c r="F118" s="25">
        <v>1400</v>
      </c>
      <c r="G118" s="25">
        <f t="shared" si="20"/>
        <v>7400</v>
      </c>
      <c r="H118" s="25">
        <v>-290.76</v>
      </c>
      <c r="I118" s="25">
        <v>0</v>
      </c>
      <c r="J118" s="25">
        <v>382.52</v>
      </c>
      <c r="K118" s="25">
        <v>0</v>
      </c>
      <c r="L118" s="25">
        <v>152.51</v>
      </c>
      <c r="M118" s="25">
        <v>1000</v>
      </c>
      <c r="N118" s="25">
        <v>0</v>
      </c>
      <c r="O118" s="25">
        <v>0.02</v>
      </c>
      <c r="P118" s="25">
        <f t="shared" si="31"/>
        <v>1152.53</v>
      </c>
      <c r="Q118" s="25">
        <f t="shared" si="32"/>
        <v>6247.47</v>
      </c>
    </row>
    <row r="119" spans="1:17">
      <c r="A119" s="26" t="s">
        <v>150</v>
      </c>
      <c r="B119" s="27" t="s">
        <v>151</v>
      </c>
      <c r="C119" s="25">
        <v>13259.25</v>
      </c>
      <c r="D119" s="25">
        <v>2651.85</v>
      </c>
      <c r="E119" s="25">
        <v>662.96</v>
      </c>
      <c r="F119" s="25">
        <v>0</v>
      </c>
      <c r="G119" s="25">
        <f t="shared" si="20"/>
        <v>16574.060000000001</v>
      </c>
      <c r="H119" s="25">
        <v>0</v>
      </c>
      <c r="I119" s="25">
        <v>0</v>
      </c>
      <c r="J119" s="25">
        <v>1976.4</v>
      </c>
      <c r="K119" s="25">
        <v>0</v>
      </c>
      <c r="L119" s="25">
        <v>1976.4</v>
      </c>
      <c r="M119" s="25">
        <v>0</v>
      </c>
      <c r="N119" s="25">
        <v>0</v>
      </c>
      <c r="O119" s="25">
        <v>0.06</v>
      </c>
      <c r="P119" s="25">
        <f t="shared" si="31"/>
        <v>1976.46</v>
      </c>
      <c r="Q119" s="25">
        <f t="shared" si="32"/>
        <v>14597.600000000002</v>
      </c>
    </row>
    <row r="120" spans="1:17">
      <c r="A120" s="26" t="s">
        <v>152</v>
      </c>
      <c r="B120" s="27" t="s">
        <v>153</v>
      </c>
      <c r="C120" s="25">
        <v>5833.5</v>
      </c>
      <c r="D120" s="25">
        <v>1166.7</v>
      </c>
      <c r="E120" s="25">
        <v>291.68</v>
      </c>
      <c r="F120" s="25">
        <v>1633.38</v>
      </c>
      <c r="G120" s="25">
        <f t="shared" si="20"/>
        <v>8925.26</v>
      </c>
      <c r="H120" s="25">
        <v>-250.2</v>
      </c>
      <c r="I120" s="25">
        <v>0</v>
      </c>
      <c r="J120" s="25">
        <v>491.34</v>
      </c>
      <c r="K120" s="25">
        <v>0</v>
      </c>
      <c r="L120" s="25">
        <v>316.79999999999995</v>
      </c>
      <c r="M120" s="25">
        <v>0</v>
      </c>
      <c r="N120" s="25">
        <v>0</v>
      </c>
      <c r="O120" s="25">
        <v>0.14000000000000001</v>
      </c>
      <c r="P120" s="25">
        <f t="shared" si="31"/>
        <v>316.93999999999994</v>
      </c>
      <c r="Q120" s="25">
        <f t="shared" si="32"/>
        <v>8608.32</v>
      </c>
    </row>
    <row r="121" spans="1:17">
      <c r="A121" s="26" t="s">
        <v>154</v>
      </c>
      <c r="B121" s="27" t="s">
        <v>155</v>
      </c>
      <c r="C121" s="25">
        <v>7227.4</v>
      </c>
      <c r="D121" s="25">
        <v>3613.7</v>
      </c>
      <c r="E121" s="25">
        <v>903.43</v>
      </c>
      <c r="F121" s="25">
        <v>2529.59</v>
      </c>
      <c r="G121" s="25">
        <f t="shared" si="20"/>
        <v>14274.119999999999</v>
      </c>
      <c r="H121" s="25">
        <v>0</v>
      </c>
      <c r="I121" s="25">
        <v>0</v>
      </c>
      <c r="J121" s="25">
        <v>978.42</v>
      </c>
      <c r="K121" s="25">
        <v>58.17</v>
      </c>
      <c r="L121" s="25">
        <v>1111.44</v>
      </c>
      <c r="M121" s="25">
        <v>1000</v>
      </c>
      <c r="N121" s="25">
        <v>0</v>
      </c>
      <c r="O121" s="25">
        <v>-0.06</v>
      </c>
      <c r="P121" s="25">
        <f>+I121+L121+O121+M121+K121</f>
        <v>2169.5500000000002</v>
      </c>
      <c r="Q121" s="25">
        <f>+G121-P121</f>
        <v>12104.57</v>
      </c>
    </row>
    <row r="122" spans="1:17">
      <c r="A122" s="26" t="s">
        <v>156</v>
      </c>
      <c r="B122" s="27" t="s">
        <v>157</v>
      </c>
      <c r="C122" s="25">
        <v>15911.1</v>
      </c>
      <c r="D122" s="25">
        <v>0</v>
      </c>
      <c r="E122" s="25">
        <v>0</v>
      </c>
      <c r="F122" s="25">
        <v>0</v>
      </c>
      <c r="G122" s="25">
        <f t="shared" si="20"/>
        <v>15911.1</v>
      </c>
      <c r="H122" s="25">
        <v>0</v>
      </c>
      <c r="I122" s="25">
        <v>0</v>
      </c>
      <c r="J122" s="25">
        <v>1976.4</v>
      </c>
      <c r="K122" s="25">
        <v>0</v>
      </c>
      <c r="L122" s="25">
        <v>1976.4</v>
      </c>
      <c r="M122" s="25">
        <v>2000</v>
      </c>
      <c r="N122" s="25">
        <v>0</v>
      </c>
      <c r="O122" s="25">
        <v>-0.1</v>
      </c>
      <c r="P122" s="25">
        <f t="shared" ref="P122:P124" si="33">+I122+L122+O122+M122+K122</f>
        <v>3976.3</v>
      </c>
      <c r="Q122" s="25">
        <f t="shared" si="32"/>
        <v>11934.8</v>
      </c>
    </row>
    <row r="123" spans="1:17">
      <c r="A123" s="26" t="s">
        <v>158</v>
      </c>
      <c r="B123" s="27" t="s">
        <v>159</v>
      </c>
      <c r="C123" s="25">
        <v>10841.1</v>
      </c>
      <c r="D123" s="25">
        <v>0</v>
      </c>
      <c r="E123" s="25">
        <v>0</v>
      </c>
      <c r="F123" s="25">
        <v>0</v>
      </c>
      <c r="G123" s="25">
        <f t="shared" si="20"/>
        <v>10841.1</v>
      </c>
      <c r="H123" s="25">
        <v>0</v>
      </c>
      <c r="I123" s="25">
        <v>0</v>
      </c>
      <c r="J123" s="25">
        <v>978.42</v>
      </c>
      <c r="K123" s="25">
        <v>0</v>
      </c>
      <c r="L123" s="25">
        <v>978.42</v>
      </c>
      <c r="M123" s="25">
        <v>0</v>
      </c>
      <c r="N123" s="25">
        <v>0</v>
      </c>
      <c r="O123" s="25">
        <v>0.08</v>
      </c>
      <c r="P123" s="25">
        <f t="shared" si="33"/>
        <v>978.5</v>
      </c>
      <c r="Q123" s="25">
        <f t="shared" si="32"/>
        <v>9862.6</v>
      </c>
    </row>
    <row r="124" spans="1:17">
      <c r="A124" s="26" t="s">
        <v>160</v>
      </c>
      <c r="B124" s="27" t="s">
        <v>161</v>
      </c>
      <c r="C124" s="25">
        <v>7262.4</v>
      </c>
      <c r="D124" s="25">
        <v>0</v>
      </c>
      <c r="E124" s="25">
        <v>0</v>
      </c>
      <c r="F124" s="25">
        <v>1694.56</v>
      </c>
      <c r="G124" s="25">
        <f t="shared" si="20"/>
        <v>8956.9599999999991</v>
      </c>
      <c r="H124" s="25">
        <v>-214.74</v>
      </c>
      <c r="I124" s="25">
        <v>0</v>
      </c>
      <c r="J124" s="25">
        <v>519.88</v>
      </c>
      <c r="K124" s="25">
        <v>0</v>
      </c>
      <c r="L124" s="25">
        <v>384.7</v>
      </c>
      <c r="M124" s="25">
        <v>0</v>
      </c>
      <c r="N124" s="25">
        <v>0</v>
      </c>
      <c r="O124" s="25">
        <v>0.08</v>
      </c>
      <c r="P124" s="25">
        <f t="shared" si="33"/>
        <v>384.78</v>
      </c>
      <c r="Q124" s="25">
        <f t="shared" si="32"/>
        <v>8572.1799999999985</v>
      </c>
    </row>
    <row r="125" spans="1:17" s="7" customFormat="1">
      <c r="A125" s="16" t="s">
        <v>21</v>
      </c>
      <c r="C125" s="28" t="s">
        <v>22</v>
      </c>
      <c r="D125" s="28" t="s">
        <v>22</v>
      </c>
      <c r="E125" s="28" t="s">
        <v>22</v>
      </c>
      <c r="F125" s="28" t="s">
        <v>22</v>
      </c>
      <c r="G125" s="28" t="s">
        <v>22</v>
      </c>
      <c r="H125" s="28" t="s">
        <v>22</v>
      </c>
      <c r="I125" s="28" t="s">
        <v>22</v>
      </c>
      <c r="J125" s="28" t="s">
        <v>22</v>
      </c>
      <c r="K125" s="28" t="s">
        <v>22</v>
      </c>
      <c r="L125" s="28" t="s">
        <v>22</v>
      </c>
      <c r="M125" s="28" t="s">
        <v>22</v>
      </c>
      <c r="N125" s="28" t="s">
        <v>22</v>
      </c>
      <c r="O125" s="28" t="s">
        <v>22</v>
      </c>
      <c r="P125" s="28" t="s">
        <v>22</v>
      </c>
      <c r="Q125" s="28" t="s">
        <v>22</v>
      </c>
    </row>
    <row r="126" spans="1:17">
      <c r="C126" s="29">
        <v>107617.11</v>
      </c>
      <c r="D126" s="29">
        <v>8154.99</v>
      </c>
      <c r="E126" s="29">
        <v>2038.76</v>
      </c>
      <c r="F126" s="29">
        <f>SUM(F115:F124)</f>
        <v>8952.09</v>
      </c>
      <c r="G126" s="25">
        <f t="shared" si="20"/>
        <v>126762.95</v>
      </c>
      <c r="H126" s="29">
        <v>-970.44</v>
      </c>
      <c r="I126" s="29">
        <v>0</v>
      </c>
      <c r="J126" s="29">
        <v>12484.86</v>
      </c>
      <c r="K126" s="29">
        <v>58.17</v>
      </c>
      <c r="L126" s="29">
        <v>11942.97</v>
      </c>
      <c r="M126" s="29">
        <v>4000</v>
      </c>
      <c r="N126" s="29">
        <v>0</v>
      </c>
      <c r="O126" s="29">
        <v>0.28999999999999998</v>
      </c>
      <c r="P126" s="25">
        <f>+I126+L126+O126+M126+K126</f>
        <v>16001.43</v>
      </c>
      <c r="Q126" s="25">
        <f>+G126-P126</f>
        <v>110761.51999999999</v>
      </c>
    </row>
    <row r="127" spans="1:17">
      <c r="G127" s="19"/>
    </row>
    <row r="128" spans="1:17">
      <c r="A128" s="24" t="s">
        <v>162</v>
      </c>
      <c r="B128" s="25"/>
      <c r="G128" s="19"/>
    </row>
    <row r="129" spans="1:17">
      <c r="A129" s="26" t="s">
        <v>163</v>
      </c>
      <c r="B129" s="27" t="s">
        <v>164</v>
      </c>
      <c r="C129" s="25">
        <v>5806.8</v>
      </c>
      <c r="D129" s="25">
        <v>0</v>
      </c>
      <c r="E129" s="25">
        <v>0</v>
      </c>
      <c r="F129" s="25">
        <v>0</v>
      </c>
      <c r="G129" s="25">
        <f t="shared" si="20"/>
        <v>5806.8</v>
      </c>
      <c r="H129" s="25">
        <v>-290.76</v>
      </c>
      <c r="I129" s="25">
        <v>0</v>
      </c>
      <c r="J129" s="25">
        <v>361.5</v>
      </c>
      <c r="K129" s="25">
        <v>0</v>
      </c>
      <c r="L129" s="25">
        <v>70.760000000000005</v>
      </c>
      <c r="M129" s="25">
        <v>0</v>
      </c>
      <c r="N129" s="25">
        <v>0</v>
      </c>
      <c r="O129" s="25">
        <v>-0.16</v>
      </c>
      <c r="P129" s="25">
        <f t="shared" ref="P129:P136" si="34">+I129+L129+O129+M129+K129</f>
        <v>70.600000000000009</v>
      </c>
      <c r="Q129" s="25">
        <f t="shared" ref="Q129:Q136" si="35">+G129-P129</f>
        <v>5736.2</v>
      </c>
    </row>
    <row r="130" spans="1:17">
      <c r="A130" s="26" t="s">
        <v>165</v>
      </c>
      <c r="B130" s="27" t="s">
        <v>166</v>
      </c>
      <c r="C130" s="25">
        <v>5806.8</v>
      </c>
      <c r="D130" s="25">
        <v>0</v>
      </c>
      <c r="E130" s="25">
        <v>0</v>
      </c>
      <c r="F130" s="25">
        <v>0</v>
      </c>
      <c r="G130" s="25">
        <f t="shared" si="20"/>
        <v>5806.8</v>
      </c>
      <c r="H130" s="25">
        <v>-290.76</v>
      </c>
      <c r="I130" s="25">
        <v>0</v>
      </c>
      <c r="J130" s="25">
        <v>361.5</v>
      </c>
      <c r="K130" s="25">
        <v>0</v>
      </c>
      <c r="L130" s="25">
        <v>70.760000000000005</v>
      </c>
      <c r="M130" s="25">
        <v>0</v>
      </c>
      <c r="N130" s="25">
        <v>0</v>
      </c>
      <c r="O130" s="25">
        <v>0.04</v>
      </c>
      <c r="P130" s="25">
        <f t="shared" si="34"/>
        <v>70.800000000000011</v>
      </c>
      <c r="Q130" s="25">
        <f t="shared" si="35"/>
        <v>5736</v>
      </c>
    </row>
    <row r="131" spans="1:17">
      <c r="A131" s="26" t="s">
        <v>167</v>
      </c>
      <c r="B131" s="27" t="s">
        <v>168</v>
      </c>
      <c r="C131" s="25">
        <v>5806.8</v>
      </c>
      <c r="D131" s="25">
        <v>0</v>
      </c>
      <c r="E131" s="25">
        <v>0</v>
      </c>
      <c r="F131" s="25">
        <v>0</v>
      </c>
      <c r="G131" s="25">
        <f t="shared" si="20"/>
        <v>5806.8</v>
      </c>
      <c r="H131" s="25">
        <v>-290.76</v>
      </c>
      <c r="I131" s="25">
        <v>0</v>
      </c>
      <c r="J131" s="25">
        <v>361.5</v>
      </c>
      <c r="K131" s="25">
        <v>0</v>
      </c>
      <c r="L131" s="25">
        <v>70.760000000000005</v>
      </c>
      <c r="M131" s="25">
        <v>0</v>
      </c>
      <c r="N131" s="25">
        <v>0</v>
      </c>
      <c r="O131" s="25">
        <v>0.04</v>
      </c>
      <c r="P131" s="25">
        <f t="shared" si="34"/>
        <v>70.800000000000011</v>
      </c>
      <c r="Q131" s="25">
        <f t="shared" si="35"/>
        <v>5736</v>
      </c>
    </row>
    <row r="132" spans="1:17">
      <c r="A132" s="26" t="s">
        <v>169</v>
      </c>
      <c r="B132" s="27" t="s">
        <v>170</v>
      </c>
      <c r="C132" s="25">
        <v>6000</v>
      </c>
      <c r="D132" s="25">
        <v>0</v>
      </c>
      <c r="E132" s="25">
        <v>0</v>
      </c>
      <c r="F132" s="25">
        <v>0</v>
      </c>
      <c r="G132" s="25">
        <f t="shared" si="20"/>
        <v>6000</v>
      </c>
      <c r="H132" s="25">
        <v>-290.76</v>
      </c>
      <c r="I132" s="25">
        <v>0</v>
      </c>
      <c r="J132" s="25">
        <v>382.52</v>
      </c>
      <c r="K132" s="25">
        <v>0</v>
      </c>
      <c r="L132" s="25">
        <v>91.78</v>
      </c>
      <c r="M132" s="25">
        <v>0</v>
      </c>
      <c r="N132" s="25">
        <v>0</v>
      </c>
      <c r="O132" s="25">
        <v>0.02</v>
      </c>
      <c r="P132" s="25">
        <f t="shared" si="34"/>
        <v>91.8</v>
      </c>
      <c r="Q132" s="25">
        <f t="shared" si="35"/>
        <v>5908.2</v>
      </c>
    </row>
    <row r="133" spans="1:17">
      <c r="A133" s="26" t="s">
        <v>171</v>
      </c>
      <c r="B133" s="27" t="s">
        <v>172</v>
      </c>
      <c r="C133" s="25">
        <v>10841.1</v>
      </c>
      <c r="D133" s="25">
        <v>0</v>
      </c>
      <c r="E133" s="25">
        <v>0</v>
      </c>
      <c r="F133" s="25">
        <v>0</v>
      </c>
      <c r="G133" s="25">
        <f t="shared" si="20"/>
        <v>10841.1</v>
      </c>
      <c r="H133" s="25">
        <v>0</v>
      </c>
      <c r="I133" s="25">
        <v>0</v>
      </c>
      <c r="J133" s="25">
        <v>978.42</v>
      </c>
      <c r="K133" s="25">
        <v>0</v>
      </c>
      <c r="L133" s="25">
        <v>978.42</v>
      </c>
      <c r="M133" s="25">
        <v>0</v>
      </c>
      <c r="N133" s="25">
        <v>0</v>
      </c>
      <c r="O133" s="25">
        <v>0.08</v>
      </c>
      <c r="P133" s="25">
        <f t="shared" si="34"/>
        <v>978.5</v>
      </c>
      <c r="Q133" s="25">
        <f t="shared" si="35"/>
        <v>9862.6</v>
      </c>
    </row>
    <row r="134" spans="1:17">
      <c r="A134" s="26" t="s">
        <v>173</v>
      </c>
      <c r="B134" s="27" t="s">
        <v>174</v>
      </c>
      <c r="C134" s="25">
        <v>5806.8</v>
      </c>
      <c r="D134" s="25">
        <v>0</v>
      </c>
      <c r="E134" s="25">
        <v>0</v>
      </c>
      <c r="F134" s="25">
        <v>0</v>
      </c>
      <c r="G134" s="25">
        <f t="shared" si="20"/>
        <v>5806.8</v>
      </c>
      <c r="H134" s="25">
        <v>-290.76</v>
      </c>
      <c r="I134" s="25">
        <v>0</v>
      </c>
      <c r="J134" s="25">
        <v>361.5</v>
      </c>
      <c r="K134" s="25">
        <v>0</v>
      </c>
      <c r="L134" s="25">
        <v>70.760000000000005</v>
      </c>
      <c r="M134" s="25">
        <v>0</v>
      </c>
      <c r="N134" s="25">
        <v>0</v>
      </c>
      <c r="O134" s="25">
        <v>0.04</v>
      </c>
      <c r="P134" s="25">
        <f t="shared" si="34"/>
        <v>70.800000000000011</v>
      </c>
      <c r="Q134" s="25">
        <f t="shared" si="35"/>
        <v>5736</v>
      </c>
    </row>
    <row r="135" spans="1:17">
      <c r="A135" s="26" t="s">
        <v>175</v>
      </c>
      <c r="B135" s="27" t="s">
        <v>176</v>
      </c>
      <c r="C135" s="25">
        <v>5806.8</v>
      </c>
      <c r="D135" s="25">
        <v>0</v>
      </c>
      <c r="E135" s="25">
        <v>0</v>
      </c>
      <c r="F135" s="25">
        <v>0</v>
      </c>
      <c r="G135" s="25">
        <f t="shared" si="20"/>
        <v>5806.8</v>
      </c>
      <c r="H135" s="25">
        <v>-290.76</v>
      </c>
      <c r="I135" s="25">
        <v>0</v>
      </c>
      <c r="J135" s="25">
        <v>361.5</v>
      </c>
      <c r="K135" s="25">
        <v>0</v>
      </c>
      <c r="L135" s="25">
        <v>70.760000000000005</v>
      </c>
      <c r="M135" s="25">
        <v>0</v>
      </c>
      <c r="N135" s="25">
        <v>0</v>
      </c>
      <c r="O135" s="25">
        <v>0.04</v>
      </c>
      <c r="P135" s="25">
        <f t="shared" si="34"/>
        <v>70.800000000000011</v>
      </c>
      <c r="Q135" s="25">
        <f t="shared" si="35"/>
        <v>5736</v>
      </c>
    </row>
    <row r="136" spans="1:17">
      <c r="A136" s="26" t="s">
        <v>177</v>
      </c>
      <c r="B136" s="27" t="s">
        <v>178</v>
      </c>
      <c r="C136" s="25">
        <v>5806.8</v>
      </c>
      <c r="D136" s="25">
        <v>0</v>
      </c>
      <c r="E136" s="25">
        <v>0</v>
      </c>
      <c r="F136" s="25">
        <v>0</v>
      </c>
      <c r="G136" s="25">
        <f t="shared" si="20"/>
        <v>5806.8</v>
      </c>
      <c r="H136" s="25">
        <v>-290.76</v>
      </c>
      <c r="I136" s="25">
        <v>0</v>
      </c>
      <c r="J136" s="25">
        <v>361.5</v>
      </c>
      <c r="K136" s="25">
        <v>0</v>
      </c>
      <c r="L136" s="25">
        <v>70.760000000000005</v>
      </c>
      <c r="M136" s="25">
        <v>0</v>
      </c>
      <c r="N136" s="25">
        <v>0</v>
      </c>
      <c r="O136" s="25">
        <v>0.04</v>
      </c>
      <c r="P136" s="25">
        <f t="shared" si="34"/>
        <v>70.800000000000011</v>
      </c>
      <c r="Q136" s="25">
        <f t="shared" si="35"/>
        <v>5736</v>
      </c>
    </row>
    <row r="137" spans="1:17" s="7" customFormat="1">
      <c r="A137" s="16" t="s">
        <v>21</v>
      </c>
      <c r="C137" s="28" t="s">
        <v>22</v>
      </c>
      <c r="D137" s="28" t="s">
        <v>22</v>
      </c>
      <c r="E137" s="28" t="s">
        <v>22</v>
      </c>
      <c r="F137" s="28" t="s">
        <v>22</v>
      </c>
      <c r="G137" s="28" t="s">
        <v>22</v>
      </c>
      <c r="H137" s="28" t="s">
        <v>22</v>
      </c>
      <c r="I137" s="28" t="s">
        <v>22</v>
      </c>
      <c r="J137" s="28" t="s">
        <v>22</v>
      </c>
      <c r="K137" s="28" t="s">
        <v>22</v>
      </c>
      <c r="L137" s="28" t="s">
        <v>22</v>
      </c>
      <c r="M137" s="28" t="s">
        <v>22</v>
      </c>
      <c r="N137" s="28" t="s">
        <v>22</v>
      </c>
      <c r="O137" s="28" t="s">
        <v>22</v>
      </c>
      <c r="P137" s="28" t="s">
        <v>22</v>
      </c>
      <c r="Q137" s="28" t="s">
        <v>22</v>
      </c>
    </row>
    <row r="138" spans="1:17">
      <c r="C138" s="29">
        <v>51681.9</v>
      </c>
      <c r="D138" s="29">
        <v>0</v>
      </c>
      <c r="E138" s="29">
        <v>0</v>
      </c>
      <c r="F138" s="29">
        <v>0</v>
      </c>
      <c r="G138" s="25">
        <f t="shared" si="20"/>
        <v>51681.9</v>
      </c>
      <c r="H138" s="29">
        <v>-2035.32</v>
      </c>
      <c r="I138" s="29">
        <v>0</v>
      </c>
      <c r="J138" s="29">
        <v>3529.94</v>
      </c>
      <c r="K138" s="29">
        <v>0</v>
      </c>
      <c r="L138" s="29">
        <v>1494.76</v>
      </c>
      <c r="M138" s="29">
        <v>0</v>
      </c>
      <c r="N138" s="29">
        <v>0</v>
      </c>
      <c r="O138" s="29">
        <v>0.14000000000000001</v>
      </c>
      <c r="P138" s="25">
        <f>+I138+L138+O138+M138+K138</f>
        <v>1494.9</v>
      </c>
      <c r="Q138" s="25">
        <f>+G138-P138</f>
        <v>50187</v>
      </c>
    </row>
    <row r="139" spans="1:17">
      <c r="G139" s="19"/>
    </row>
    <row r="140" spans="1:17">
      <c r="A140" s="24" t="s">
        <v>179</v>
      </c>
      <c r="B140" s="25"/>
      <c r="G140" s="19"/>
    </row>
    <row r="141" spans="1:17">
      <c r="A141" s="26" t="s">
        <v>180</v>
      </c>
      <c r="B141" s="27" t="s">
        <v>181</v>
      </c>
      <c r="C141" s="25">
        <v>7806.9</v>
      </c>
      <c r="D141" s="25">
        <v>0</v>
      </c>
      <c r="E141" s="25">
        <v>0</v>
      </c>
      <c r="F141" s="25">
        <v>1821.61</v>
      </c>
      <c r="G141" s="25">
        <f t="shared" si="20"/>
        <v>9628.51</v>
      </c>
      <c r="H141" s="25">
        <v>0</v>
      </c>
      <c r="I141" s="25">
        <v>0</v>
      </c>
      <c r="J141" s="25">
        <v>579.12</v>
      </c>
      <c r="K141" s="25">
        <v>0</v>
      </c>
      <c r="L141" s="25">
        <v>666.83</v>
      </c>
      <c r="M141" s="25">
        <v>0</v>
      </c>
      <c r="N141" s="25">
        <v>0</v>
      </c>
      <c r="O141" s="25">
        <v>-0.02</v>
      </c>
      <c r="P141" s="25">
        <f t="shared" ref="P141:P146" si="36">+I141+L141+O141+M141+K141</f>
        <v>666.81000000000006</v>
      </c>
      <c r="Q141" s="25">
        <f t="shared" ref="Q141:Q146" si="37">+G141-P141</f>
        <v>8961.7000000000007</v>
      </c>
    </row>
    <row r="142" spans="1:17">
      <c r="A142" s="26" t="s">
        <v>182</v>
      </c>
      <c r="B142" s="27" t="s">
        <v>183</v>
      </c>
      <c r="C142" s="25">
        <v>7806.9</v>
      </c>
      <c r="D142" s="25">
        <v>0</v>
      </c>
      <c r="E142" s="25">
        <v>0</v>
      </c>
      <c r="F142" s="25">
        <v>0</v>
      </c>
      <c r="G142" s="25">
        <f t="shared" si="20"/>
        <v>7806.9</v>
      </c>
      <c r="H142" s="25">
        <v>0</v>
      </c>
      <c r="I142" s="25">
        <v>0</v>
      </c>
      <c r="J142" s="25">
        <v>579.12</v>
      </c>
      <c r="K142" s="25">
        <v>0</v>
      </c>
      <c r="L142" s="25">
        <v>579.12</v>
      </c>
      <c r="M142" s="25">
        <v>0</v>
      </c>
      <c r="N142" s="25">
        <v>0</v>
      </c>
      <c r="O142" s="25">
        <v>-0.02</v>
      </c>
      <c r="P142" s="25">
        <f t="shared" si="36"/>
        <v>579.1</v>
      </c>
      <c r="Q142" s="25">
        <f t="shared" si="37"/>
        <v>7227.7999999999993</v>
      </c>
    </row>
    <row r="143" spans="1:17">
      <c r="A143" s="26" t="s">
        <v>184</v>
      </c>
      <c r="B143" s="27" t="s">
        <v>185</v>
      </c>
      <c r="C143" s="25">
        <v>11839.5</v>
      </c>
      <c r="D143" s="25">
        <v>0</v>
      </c>
      <c r="E143" s="25">
        <v>0</v>
      </c>
      <c r="F143" s="25">
        <v>0</v>
      </c>
      <c r="G143" s="25">
        <f t="shared" ref="G143:G167" si="38">SUM(C143:F143)</f>
        <v>11839.5</v>
      </c>
      <c r="H143" s="25">
        <v>0</v>
      </c>
      <c r="I143" s="25">
        <v>0</v>
      </c>
      <c r="J143" s="25">
        <v>1153.7</v>
      </c>
      <c r="K143" s="25">
        <v>0</v>
      </c>
      <c r="L143" s="25">
        <v>1153.7</v>
      </c>
      <c r="M143" s="25">
        <v>1000</v>
      </c>
      <c r="N143" s="25">
        <v>0</v>
      </c>
      <c r="O143" s="25">
        <v>0</v>
      </c>
      <c r="P143" s="25">
        <f t="shared" si="36"/>
        <v>2153.6999999999998</v>
      </c>
      <c r="Q143" s="25">
        <f t="shared" si="37"/>
        <v>9685.7999999999993</v>
      </c>
    </row>
    <row r="144" spans="1:17">
      <c r="A144" s="26" t="s">
        <v>186</v>
      </c>
      <c r="B144" s="27" t="s">
        <v>187</v>
      </c>
      <c r="C144" s="25">
        <v>7806.9</v>
      </c>
      <c r="D144" s="25">
        <v>0</v>
      </c>
      <c r="E144" s="25">
        <v>0</v>
      </c>
      <c r="F144" s="25">
        <v>1821.61</v>
      </c>
      <c r="G144" s="25">
        <f t="shared" si="38"/>
        <v>9628.51</v>
      </c>
      <c r="H144" s="25">
        <v>0</v>
      </c>
      <c r="I144" s="25">
        <v>0</v>
      </c>
      <c r="J144" s="25">
        <v>579.12</v>
      </c>
      <c r="K144" s="25">
        <v>0</v>
      </c>
      <c r="L144" s="25">
        <v>666.83</v>
      </c>
      <c r="M144" s="25">
        <v>0</v>
      </c>
      <c r="N144" s="25">
        <v>0</v>
      </c>
      <c r="O144" s="25">
        <v>-0.02</v>
      </c>
      <c r="P144" s="25">
        <f t="shared" si="36"/>
        <v>666.81000000000006</v>
      </c>
      <c r="Q144" s="25">
        <f t="shared" si="37"/>
        <v>8961.7000000000007</v>
      </c>
    </row>
    <row r="145" spans="1:17">
      <c r="A145" s="26" t="s">
        <v>188</v>
      </c>
      <c r="B145" s="27" t="s">
        <v>189</v>
      </c>
      <c r="C145" s="25">
        <v>7806.9</v>
      </c>
      <c r="D145" s="25">
        <v>0</v>
      </c>
      <c r="E145" s="25">
        <v>0</v>
      </c>
      <c r="F145" s="25">
        <v>0</v>
      </c>
      <c r="G145" s="25">
        <f t="shared" si="38"/>
        <v>7806.9</v>
      </c>
      <c r="H145" s="25">
        <v>0</v>
      </c>
      <c r="I145" s="25">
        <v>0</v>
      </c>
      <c r="J145" s="25">
        <v>579.12</v>
      </c>
      <c r="K145" s="25">
        <v>0</v>
      </c>
      <c r="L145" s="25">
        <v>579.12</v>
      </c>
      <c r="M145" s="25">
        <v>0</v>
      </c>
      <c r="N145" s="25">
        <v>0</v>
      </c>
      <c r="O145" s="25">
        <v>-0.02</v>
      </c>
      <c r="P145" s="25">
        <f t="shared" si="36"/>
        <v>579.1</v>
      </c>
      <c r="Q145" s="25">
        <f t="shared" si="37"/>
        <v>7227.7999999999993</v>
      </c>
    </row>
    <row r="146" spans="1:17">
      <c r="A146" s="26" t="s">
        <v>190</v>
      </c>
      <c r="B146" s="27" t="s">
        <v>191</v>
      </c>
      <c r="C146" s="25">
        <v>7806.9</v>
      </c>
      <c r="D146" s="25">
        <v>0</v>
      </c>
      <c r="E146" s="25">
        <v>0</v>
      </c>
      <c r="F146" s="25">
        <v>0</v>
      </c>
      <c r="G146" s="25">
        <f t="shared" si="38"/>
        <v>7806.9</v>
      </c>
      <c r="H146" s="25">
        <v>0</v>
      </c>
      <c r="I146" s="25">
        <v>0</v>
      </c>
      <c r="J146" s="25">
        <v>579.12</v>
      </c>
      <c r="K146" s="25">
        <v>0</v>
      </c>
      <c r="L146" s="25">
        <v>579.12</v>
      </c>
      <c r="M146" s="25">
        <v>0</v>
      </c>
      <c r="N146" s="25">
        <v>0</v>
      </c>
      <c r="O146" s="25">
        <v>0.18</v>
      </c>
      <c r="P146" s="25">
        <f t="shared" si="36"/>
        <v>579.29999999999995</v>
      </c>
      <c r="Q146" s="25">
        <f t="shared" si="37"/>
        <v>7227.5999999999995</v>
      </c>
    </row>
    <row r="147" spans="1:17" s="7" customFormat="1">
      <c r="A147" s="16" t="s">
        <v>21</v>
      </c>
      <c r="C147" s="28" t="s">
        <v>22</v>
      </c>
      <c r="D147" s="28" t="s">
        <v>22</v>
      </c>
      <c r="E147" s="28" t="s">
        <v>22</v>
      </c>
      <c r="F147" s="28" t="s">
        <v>22</v>
      </c>
      <c r="G147" s="28" t="s">
        <v>22</v>
      </c>
      <c r="H147" s="28" t="s">
        <v>22</v>
      </c>
      <c r="I147" s="28" t="s">
        <v>22</v>
      </c>
      <c r="J147" s="28" t="s">
        <v>22</v>
      </c>
      <c r="K147" s="28" t="s">
        <v>22</v>
      </c>
      <c r="L147" s="28" t="s">
        <v>22</v>
      </c>
      <c r="M147" s="28" t="s">
        <v>22</v>
      </c>
      <c r="N147" s="28" t="s">
        <v>22</v>
      </c>
      <c r="O147" s="28" t="s">
        <v>22</v>
      </c>
      <c r="P147" s="28" t="s">
        <v>22</v>
      </c>
      <c r="Q147" s="28" t="s">
        <v>22</v>
      </c>
    </row>
    <row r="148" spans="1:17">
      <c r="C148" s="29">
        <f>SUM(C141:C147)</f>
        <v>50874</v>
      </c>
      <c r="D148" s="29">
        <f t="shared" ref="D148:G148" si="39">SUM(D141:D147)</f>
        <v>0</v>
      </c>
      <c r="E148" s="29">
        <f t="shared" si="39"/>
        <v>0</v>
      </c>
      <c r="F148" s="29">
        <f t="shared" si="39"/>
        <v>3643.22</v>
      </c>
      <c r="G148" s="25">
        <f t="shared" si="38"/>
        <v>54517.22</v>
      </c>
      <c r="H148" s="29">
        <v>0</v>
      </c>
      <c r="I148" s="29">
        <v>0</v>
      </c>
      <c r="J148" s="29">
        <v>4049.3</v>
      </c>
      <c r="K148" s="29">
        <v>0</v>
      </c>
      <c r="L148" s="29">
        <v>4224.72</v>
      </c>
      <c r="M148" s="29">
        <v>1000</v>
      </c>
      <c r="N148" s="29">
        <v>0</v>
      </c>
      <c r="O148" s="29">
        <v>0.1</v>
      </c>
      <c r="P148" s="25">
        <f>+I148+L148+O148+M148+K148</f>
        <v>5224.8200000000006</v>
      </c>
      <c r="Q148" s="25">
        <f>+G148-P148</f>
        <v>49292.4</v>
      </c>
    </row>
    <row r="149" spans="1:17">
      <c r="G149" s="19"/>
    </row>
    <row r="150" spans="1:17">
      <c r="A150" s="24" t="s">
        <v>192</v>
      </c>
      <c r="B150" s="25"/>
      <c r="G150" s="19"/>
    </row>
    <row r="151" spans="1:17">
      <c r="A151" s="26" t="s">
        <v>193</v>
      </c>
      <c r="B151" s="27" t="s">
        <v>194</v>
      </c>
      <c r="C151" s="25">
        <v>9034.25</v>
      </c>
      <c r="D151" s="25">
        <v>1806.85</v>
      </c>
      <c r="E151" s="25">
        <v>451.71</v>
      </c>
      <c r="F151" s="25">
        <v>0</v>
      </c>
      <c r="G151" s="25">
        <f t="shared" si="38"/>
        <v>11292.81</v>
      </c>
      <c r="H151" s="25">
        <v>0</v>
      </c>
      <c r="I151" s="25">
        <v>0</v>
      </c>
      <c r="J151" s="25">
        <v>978.42</v>
      </c>
      <c r="K151" s="25">
        <v>0</v>
      </c>
      <c r="L151" s="25">
        <v>978.42</v>
      </c>
      <c r="M151" s="25">
        <v>0</v>
      </c>
      <c r="N151" s="25">
        <v>0</v>
      </c>
      <c r="O151" s="25">
        <v>-0.01</v>
      </c>
      <c r="P151" s="25">
        <f t="shared" ref="P151:P153" si="40">+I151+L151+O151+M151+K151</f>
        <v>978.41</v>
      </c>
      <c r="Q151" s="25">
        <f t="shared" ref="Q151:Q153" si="41">+G151-P151</f>
        <v>10314.4</v>
      </c>
    </row>
    <row r="152" spans="1:17">
      <c r="A152" s="26" t="s">
        <v>195</v>
      </c>
      <c r="B152" s="27" t="s">
        <v>196</v>
      </c>
      <c r="C152" s="25">
        <v>7806.9</v>
      </c>
      <c r="D152" s="25">
        <v>0</v>
      </c>
      <c r="E152" s="25">
        <v>0</v>
      </c>
      <c r="F152" s="25">
        <v>0</v>
      </c>
      <c r="G152" s="25">
        <f t="shared" si="38"/>
        <v>7806.9</v>
      </c>
      <c r="H152" s="25">
        <v>0</v>
      </c>
      <c r="I152" s="25">
        <v>0</v>
      </c>
      <c r="J152" s="25">
        <v>579.12</v>
      </c>
      <c r="K152" s="25">
        <v>0</v>
      </c>
      <c r="L152" s="25">
        <v>579.12</v>
      </c>
      <c r="M152" s="25">
        <v>0</v>
      </c>
      <c r="N152" s="25">
        <v>0</v>
      </c>
      <c r="O152" s="25">
        <v>-0.02</v>
      </c>
      <c r="P152" s="25">
        <f t="shared" si="40"/>
        <v>579.1</v>
      </c>
      <c r="Q152" s="25">
        <f t="shared" si="41"/>
        <v>7227.7999999999993</v>
      </c>
    </row>
    <row r="153" spans="1:17">
      <c r="A153" s="26" t="s">
        <v>197</v>
      </c>
      <c r="B153" s="27" t="s">
        <v>198</v>
      </c>
      <c r="C153" s="25">
        <v>7806.9</v>
      </c>
      <c r="D153" s="25">
        <v>0</v>
      </c>
      <c r="E153" s="25">
        <v>0</v>
      </c>
      <c r="F153" s="25">
        <v>0</v>
      </c>
      <c r="G153" s="25">
        <f t="shared" si="38"/>
        <v>7806.9</v>
      </c>
      <c r="H153" s="25">
        <v>0</v>
      </c>
      <c r="I153" s="25">
        <v>0</v>
      </c>
      <c r="J153" s="25">
        <v>579.12</v>
      </c>
      <c r="K153" s="25">
        <v>0</v>
      </c>
      <c r="L153" s="25">
        <v>579.12</v>
      </c>
      <c r="M153" s="25">
        <v>0</v>
      </c>
      <c r="N153" s="25">
        <v>0</v>
      </c>
      <c r="O153" s="25">
        <v>-0.02</v>
      </c>
      <c r="P153" s="25">
        <f t="shared" si="40"/>
        <v>579.1</v>
      </c>
      <c r="Q153" s="25">
        <f t="shared" si="41"/>
        <v>7227.7999999999993</v>
      </c>
    </row>
    <row r="154" spans="1:17" s="7" customFormat="1">
      <c r="A154" s="16" t="s">
        <v>21</v>
      </c>
      <c r="C154" s="28" t="s">
        <v>22</v>
      </c>
      <c r="D154" s="28" t="s">
        <v>22</v>
      </c>
      <c r="E154" s="28" t="s">
        <v>22</v>
      </c>
      <c r="F154" s="28" t="s">
        <v>22</v>
      </c>
      <c r="G154" s="28" t="s">
        <v>22</v>
      </c>
      <c r="H154" s="28" t="s">
        <v>22</v>
      </c>
      <c r="I154" s="28" t="s">
        <v>22</v>
      </c>
      <c r="J154" s="28" t="s">
        <v>22</v>
      </c>
      <c r="K154" s="28" t="s">
        <v>22</v>
      </c>
      <c r="L154" s="28" t="s">
        <v>22</v>
      </c>
      <c r="M154" s="28" t="s">
        <v>22</v>
      </c>
      <c r="N154" s="28" t="s">
        <v>22</v>
      </c>
      <c r="O154" s="28" t="s">
        <v>22</v>
      </c>
      <c r="P154" s="28" t="s">
        <v>22</v>
      </c>
      <c r="Q154" s="28" t="s">
        <v>22</v>
      </c>
    </row>
    <row r="155" spans="1:17">
      <c r="C155" s="29">
        <v>24648.05</v>
      </c>
      <c r="D155" s="29">
        <v>1806.85</v>
      </c>
      <c r="E155" s="29">
        <v>451.71</v>
      </c>
      <c r="F155" s="29">
        <f>SUM(F151:F153)</f>
        <v>0</v>
      </c>
      <c r="G155" s="25">
        <f t="shared" si="38"/>
        <v>26906.609999999997</v>
      </c>
      <c r="H155" s="29">
        <v>0</v>
      </c>
      <c r="I155" s="29">
        <v>0</v>
      </c>
      <c r="J155" s="29">
        <v>2136.66</v>
      </c>
      <c r="K155" s="29">
        <v>0</v>
      </c>
      <c r="L155" s="29">
        <v>2136.66</v>
      </c>
      <c r="M155" s="29">
        <v>0</v>
      </c>
      <c r="N155" s="29">
        <v>0</v>
      </c>
      <c r="O155" s="29">
        <v>-0.05</v>
      </c>
      <c r="P155" s="25">
        <f>+I155+L155+O155+M155+K155</f>
        <v>2136.6099999999997</v>
      </c>
      <c r="Q155" s="25">
        <f>+G155-P155</f>
        <v>24769.999999999996</v>
      </c>
    </row>
    <row r="156" spans="1:17">
      <c r="G156" s="19"/>
    </row>
    <row r="157" spans="1:17">
      <c r="A157" s="24" t="s">
        <v>199</v>
      </c>
      <c r="B157" s="25"/>
      <c r="G157" s="19"/>
    </row>
    <row r="158" spans="1:17">
      <c r="A158" s="26" t="s">
        <v>200</v>
      </c>
      <c r="B158" s="27" t="s">
        <v>201</v>
      </c>
      <c r="C158" s="25">
        <v>5806.8</v>
      </c>
      <c r="D158" s="25">
        <v>0</v>
      </c>
      <c r="E158" s="25">
        <v>0</v>
      </c>
      <c r="F158" s="25">
        <v>0</v>
      </c>
      <c r="G158" s="25">
        <f t="shared" si="38"/>
        <v>5806.8</v>
      </c>
      <c r="H158" s="25">
        <v>-290.76</v>
      </c>
      <c r="I158" s="25">
        <v>0</v>
      </c>
      <c r="J158" s="25">
        <v>361.5</v>
      </c>
      <c r="K158" s="25">
        <v>0</v>
      </c>
      <c r="L158" s="25">
        <v>70.760000000000005</v>
      </c>
      <c r="M158" s="25">
        <v>400</v>
      </c>
      <c r="N158" s="25">
        <v>0</v>
      </c>
      <c r="O158" s="25">
        <v>0.04</v>
      </c>
      <c r="P158" s="25">
        <f t="shared" ref="P158:P160" si="42">+I158+L158+O158+M158+K158</f>
        <v>470.8</v>
      </c>
      <c r="Q158" s="25">
        <f t="shared" ref="Q158:Q160" si="43">+G158-P158</f>
        <v>5336</v>
      </c>
    </row>
    <row r="159" spans="1:17">
      <c r="A159" s="26" t="s">
        <v>202</v>
      </c>
      <c r="B159" s="27" t="s">
        <v>203</v>
      </c>
      <c r="C159" s="25">
        <v>10841.1</v>
      </c>
      <c r="D159" s="25">
        <v>0</v>
      </c>
      <c r="E159" s="25">
        <v>0</v>
      </c>
      <c r="F159" s="25">
        <v>0</v>
      </c>
      <c r="G159" s="25">
        <f t="shared" si="38"/>
        <v>10841.1</v>
      </c>
      <c r="H159" s="25">
        <v>0</v>
      </c>
      <c r="I159" s="25">
        <v>0</v>
      </c>
      <c r="J159" s="25">
        <v>978.42</v>
      </c>
      <c r="K159" s="25">
        <v>0</v>
      </c>
      <c r="L159" s="25">
        <v>978.42</v>
      </c>
      <c r="M159" s="25">
        <v>0</v>
      </c>
      <c r="N159" s="25">
        <v>0</v>
      </c>
      <c r="O159" s="25">
        <v>0.08</v>
      </c>
      <c r="P159" s="25">
        <f t="shared" si="42"/>
        <v>978.5</v>
      </c>
      <c r="Q159" s="25">
        <f t="shared" si="43"/>
        <v>9862.6</v>
      </c>
    </row>
    <row r="160" spans="1:17">
      <c r="A160" s="26" t="s">
        <v>204</v>
      </c>
      <c r="B160" s="27" t="s">
        <v>205</v>
      </c>
      <c r="C160" s="25">
        <v>5613.24</v>
      </c>
      <c r="D160" s="25">
        <v>0</v>
      </c>
      <c r="E160" s="25">
        <v>0</v>
      </c>
      <c r="F160" s="25">
        <v>0</v>
      </c>
      <c r="G160" s="25">
        <f t="shared" si="38"/>
        <v>5613.24</v>
      </c>
      <c r="H160" s="25">
        <v>-290.76</v>
      </c>
      <c r="I160" s="25">
        <v>0</v>
      </c>
      <c r="J160" s="25">
        <v>340.44</v>
      </c>
      <c r="K160" s="25">
        <v>0</v>
      </c>
      <c r="L160" s="25">
        <v>49.7</v>
      </c>
      <c r="M160" s="25">
        <v>3000</v>
      </c>
      <c r="N160" s="25">
        <v>0</v>
      </c>
      <c r="O160" s="25">
        <v>0.14000000000000001</v>
      </c>
      <c r="P160" s="25">
        <f t="shared" si="42"/>
        <v>3049.84</v>
      </c>
      <c r="Q160" s="25">
        <f t="shared" si="43"/>
        <v>2563.3999999999996</v>
      </c>
    </row>
    <row r="161" spans="1:17" s="7" customFormat="1">
      <c r="A161" s="16" t="s">
        <v>21</v>
      </c>
      <c r="C161" s="28" t="s">
        <v>22</v>
      </c>
      <c r="D161" s="28" t="s">
        <v>22</v>
      </c>
      <c r="E161" s="28" t="s">
        <v>22</v>
      </c>
      <c r="F161" s="28" t="s">
        <v>22</v>
      </c>
      <c r="G161" s="25"/>
      <c r="H161" s="28" t="s">
        <v>22</v>
      </c>
      <c r="I161" s="28" t="s">
        <v>22</v>
      </c>
      <c r="J161" s="28" t="s">
        <v>22</v>
      </c>
      <c r="K161" s="28" t="s">
        <v>22</v>
      </c>
      <c r="L161" s="28" t="s">
        <v>22</v>
      </c>
      <c r="M161" s="28" t="s">
        <v>22</v>
      </c>
      <c r="N161" s="28" t="s">
        <v>22</v>
      </c>
      <c r="O161" s="28" t="s">
        <v>22</v>
      </c>
      <c r="P161" s="28" t="s">
        <v>22</v>
      </c>
      <c r="Q161" s="28" t="s">
        <v>22</v>
      </c>
    </row>
    <row r="162" spans="1:17">
      <c r="C162" s="29">
        <v>22261.14</v>
      </c>
      <c r="D162" s="29">
        <v>0</v>
      </c>
      <c r="E162" s="29">
        <v>0</v>
      </c>
      <c r="F162" s="29">
        <v>0</v>
      </c>
      <c r="G162" s="25">
        <f t="shared" si="38"/>
        <v>22261.14</v>
      </c>
      <c r="H162" s="29">
        <v>-581.52</v>
      </c>
      <c r="I162" s="29">
        <v>0</v>
      </c>
      <c r="J162" s="29">
        <v>1680.36</v>
      </c>
      <c r="K162" s="29">
        <v>0</v>
      </c>
      <c r="L162" s="29">
        <v>1098.8800000000001</v>
      </c>
      <c r="M162" s="29">
        <v>3400</v>
      </c>
      <c r="N162" s="29">
        <v>0</v>
      </c>
      <c r="O162" s="29">
        <v>0.26</v>
      </c>
      <c r="P162" s="25">
        <f>+I162+L162+O162+M162+K162</f>
        <v>4499.1400000000003</v>
      </c>
      <c r="Q162" s="25">
        <f>+G162-P162</f>
        <v>17762</v>
      </c>
    </row>
    <row r="163" spans="1:17">
      <c r="G163" s="19"/>
    </row>
    <row r="164" spans="1:17">
      <c r="A164" s="24" t="s">
        <v>206</v>
      </c>
      <c r="B164" s="25"/>
      <c r="G164" s="19"/>
    </row>
    <row r="165" spans="1:17">
      <c r="A165" s="26" t="s">
        <v>207</v>
      </c>
      <c r="B165" s="27" t="s">
        <v>208</v>
      </c>
      <c r="C165" s="25">
        <v>10841.1</v>
      </c>
      <c r="D165" s="25">
        <v>0</v>
      </c>
      <c r="E165" s="25">
        <v>0</v>
      </c>
      <c r="F165" s="25">
        <v>0</v>
      </c>
      <c r="G165" s="25">
        <f t="shared" si="38"/>
        <v>10841.1</v>
      </c>
      <c r="H165" s="25">
        <v>0</v>
      </c>
      <c r="I165" s="25">
        <v>0</v>
      </c>
      <c r="J165" s="25">
        <v>978.42</v>
      </c>
      <c r="K165" s="25">
        <v>0</v>
      </c>
      <c r="L165" s="25">
        <v>978.42</v>
      </c>
      <c r="M165" s="25">
        <v>0</v>
      </c>
      <c r="N165" s="25">
        <v>0</v>
      </c>
      <c r="O165" s="25">
        <v>-0.12</v>
      </c>
      <c r="P165" s="25">
        <f>+I165+L165+O165+M165+K165</f>
        <v>978.3</v>
      </c>
      <c r="Q165" s="25">
        <f>+G165-P165</f>
        <v>9862.8000000000011</v>
      </c>
    </row>
    <row r="166" spans="1:17" s="7" customFormat="1">
      <c r="A166" s="16" t="s">
        <v>21</v>
      </c>
      <c r="C166" s="28" t="s">
        <v>22</v>
      </c>
      <c r="D166" s="28" t="s">
        <v>22</v>
      </c>
      <c r="E166" s="28" t="s">
        <v>22</v>
      </c>
      <c r="F166" s="28" t="s">
        <v>22</v>
      </c>
      <c r="G166" s="28" t="s">
        <v>22</v>
      </c>
      <c r="H166" s="28" t="s">
        <v>22</v>
      </c>
      <c r="I166" s="28" t="s">
        <v>22</v>
      </c>
      <c r="J166" s="28" t="s">
        <v>22</v>
      </c>
      <c r="K166" s="28" t="s">
        <v>22</v>
      </c>
      <c r="L166" s="28" t="s">
        <v>22</v>
      </c>
      <c r="M166" s="28" t="s">
        <v>22</v>
      </c>
      <c r="N166" s="28" t="s">
        <v>22</v>
      </c>
      <c r="O166" s="28" t="s">
        <v>22</v>
      </c>
      <c r="P166" s="28" t="s">
        <v>22</v>
      </c>
      <c r="Q166" s="28" t="s">
        <v>22</v>
      </c>
    </row>
    <row r="167" spans="1:17">
      <c r="C167" s="29">
        <v>10841.1</v>
      </c>
      <c r="D167" s="29">
        <v>0</v>
      </c>
      <c r="E167" s="29">
        <v>0</v>
      </c>
      <c r="F167" s="29">
        <v>0</v>
      </c>
      <c r="G167" s="25">
        <f t="shared" si="38"/>
        <v>10841.1</v>
      </c>
      <c r="H167" s="29">
        <v>0</v>
      </c>
      <c r="I167" s="29">
        <v>0</v>
      </c>
      <c r="J167" s="29">
        <v>978.42</v>
      </c>
      <c r="K167" s="29">
        <v>0</v>
      </c>
      <c r="L167" s="29">
        <v>978.42</v>
      </c>
      <c r="M167" s="29">
        <v>0</v>
      </c>
      <c r="N167" s="29">
        <v>0</v>
      </c>
      <c r="O167" s="29">
        <v>-0.12</v>
      </c>
      <c r="P167" s="25">
        <f>+I167+L167+O167+M167+K167</f>
        <v>978.3</v>
      </c>
      <c r="Q167" s="25">
        <f>+G167-P167</f>
        <v>9862.8000000000011</v>
      </c>
    </row>
    <row r="169" spans="1:17" s="7" customFormat="1">
      <c r="A169" s="15"/>
      <c r="C169" s="7" t="s">
        <v>209</v>
      </c>
      <c r="D169" s="7" t="s">
        <v>209</v>
      </c>
      <c r="E169" s="7" t="s">
        <v>209</v>
      </c>
      <c r="F169" s="20" t="s">
        <v>209</v>
      </c>
      <c r="G169" s="7" t="s">
        <v>209</v>
      </c>
      <c r="H169" s="7" t="s">
        <v>209</v>
      </c>
      <c r="I169" s="7" t="s">
        <v>209</v>
      </c>
      <c r="J169" s="7" t="s">
        <v>209</v>
      </c>
      <c r="K169" s="7" t="s">
        <v>209</v>
      </c>
      <c r="L169" s="7" t="s">
        <v>209</v>
      </c>
      <c r="M169" s="7" t="s">
        <v>209</v>
      </c>
      <c r="N169" s="7" t="s">
        <v>209</v>
      </c>
      <c r="O169" s="7" t="s">
        <v>209</v>
      </c>
      <c r="P169" s="7" t="s">
        <v>209</v>
      </c>
      <c r="Q169" s="7" t="s">
        <v>209</v>
      </c>
    </row>
    <row r="170" spans="1:17">
      <c r="A170" s="16" t="s">
        <v>210</v>
      </c>
      <c r="B170" s="1" t="s">
        <v>211</v>
      </c>
      <c r="C170" s="21">
        <f t="shared" ref="C170:E170" si="44">+C167+C162+C155+C148+C138+C126+C112+C107+C93+C86+C77+C70+C65+C54+C43+C24+C17</f>
        <v>614178.3899999999</v>
      </c>
      <c r="D170" s="21">
        <f t="shared" si="44"/>
        <v>9961.84</v>
      </c>
      <c r="E170" s="21">
        <f t="shared" si="44"/>
        <v>2490.4699999999998</v>
      </c>
      <c r="F170" s="17">
        <f>+F167+F162+F155+F148+F138+F126+F112+F107+F93+F86+F77+F70+F65+F54+F43+F24+F17</f>
        <v>33878.5</v>
      </c>
      <c r="G170" s="21">
        <f t="shared" ref="G170:Q170" si="45">+G167+G162+G155+G148+G138+G126+G112+G107+G93+G86+G77+G70+G65+G54+G43+G24+G17</f>
        <v>660509.19999999995</v>
      </c>
      <c r="H170" s="21">
        <f t="shared" si="45"/>
        <v>-17887.080000000002</v>
      </c>
      <c r="I170" s="21">
        <f t="shared" si="45"/>
        <v>-734.11000000000013</v>
      </c>
      <c r="J170" s="21">
        <f t="shared" si="45"/>
        <v>48127.98</v>
      </c>
      <c r="K170" s="21">
        <f t="shared" si="45"/>
        <v>58.17</v>
      </c>
      <c r="L170" s="21">
        <f t="shared" si="45"/>
        <v>32506.710000000003</v>
      </c>
      <c r="M170" s="21">
        <f t="shared" si="45"/>
        <v>13900</v>
      </c>
      <c r="N170" s="21">
        <f t="shared" si="45"/>
        <v>1.24</v>
      </c>
      <c r="O170" s="21">
        <f t="shared" si="45"/>
        <v>1.4900000000000002</v>
      </c>
      <c r="P170" s="23">
        <f t="shared" si="45"/>
        <v>45733.5</v>
      </c>
      <c r="Q170" s="23">
        <f t="shared" si="45"/>
        <v>614775.70000000019</v>
      </c>
    </row>
    <row r="172" spans="1:17">
      <c r="C172" s="1" t="s">
        <v>211</v>
      </c>
      <c r="D172" s="1" t="s">
        <v>211</v>
      </c>
      <c r="E172" s="1" t="s">
        <v>211</v>
      </c>
      <c r="G172" s="1" t="s">
        <v>211</v>
      </c>
      <c r="H172" s="1" t="s">
        <v>211</v>
      </c>
      <c r="I172" s="1" t="s">
        <v>211</v>
      </c>
      <c r="J172" s="1" t="s">
        <v>211</v>
      </c>
      <c r="K172" s="1" t="s">
        <v>211</v>
      </c>
      <c r="L172" s="1" t="s">
        <v>211</v>
      </c>
      <c r="M172" s="1" t="s">
        <v>211</v>
      </c>
      <c r="N172" s="1" t="s">
        <v>211</v>
      </c>
      <c r="O172" s="1" t="s">
        <v>211</v>
      </c>
      <c r="P172" s="1" t="s">
        <v>211</v>
      </c>
      <c r="Q172" s="1" t="s">
        <v>211</v>
      </c>
    </row>
    <row r="173" spans="1:17">
      <c r="A173" s="2" t="s">
        <v>211</v>
      </c>
      <c r="B173" s="1" t="s">
        <v>211</v>
      </c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</row>
  </sheetData>
  <mergeCells count="4">
    <mergeCell ref="B1:C1"/>
    <mergeCell ref="B3:C3"/>
    <mergeCell ref="B2:Q2"/>
    <mergeCell ref="B4:Q4"/>
  </mergeCells>
  <conditionalFormatting sqref="A1:B1048576 C5:C62 C64:C1048576 C63:E63 C170:L170 Q5:Q1048576 D5:O1048576 P97:P1048576 R1:XFD1048576 C1:Q1 D3:Q3 P5:P95">
    <cfRule type="cellIs" dxfId="5" priority="4" operator="lessThan">
      <formula>0</formula>
    </cfRule>
  </conditionalFormatting>
  <conditionalFormatting sqref="P96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2022-10-11T03:09:51Z</cp:lastPrinted>
  <dcterms:created xsi:type="dcterms:W3CDTF">2022-10-11T00:46:51Z</dcterms:created>
  <dcterms:modified xsi:type="dcterms:W3CDTF">2022-10-11T03:18:00Z</dcterms:modified>
</cp:coreProperties>
</file>