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J6YlQdgmbVLaECNGkeqoRxEghlEG7GcHUD1eC4VKKo1YCZyTCmt2H0nzLyG9AR4bJUgJnMcSo6DXljum9RtH5w==" workbookSaltValue="/yH86pVLO5zXsTJB2PDcWw==" workbookSpinCount="100000" lockStructure="1"/>
  <bookViews>
    <workbookView xWindow="0" yWindow="0" windowWidth="19200" windowHeight="10995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X118" i="1" s="1"/>
  <c r="AY328" i="1"/>
  <c r="AY287" i="1" s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X453" i="1"/>
  <c r="AY454" i="1"/>
  <c r="AY453" i="1" s="1"/>
  <c r="AX287" i="1"/>
  <c r="AY222" i="1"/>
  <c r="AY187" i="1"/>
  <c r="AX187" i="1"/>
  <c r="AY161" i="1"/>
  <c r="AX117" i="1"/>
  <c r="AY117" i="1"/>
  <c r="AX40" i="1"/>
  <c r="AX7" i="1" s="1"/>
  <c r="AX184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544" i="1" s="1"/>
  <c r="AY184" i="1"/>
  <c r="AY544" i="1" l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<sst xmlns="http://schemas.openxmlformats.org/spreadsheetml/2006/main" count="1086" uniqueCount="1067">
  <si>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</si>
  <si>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</si>
  <si>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</si>
  <si>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</si>
  <si>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</si>
  <si>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</si>
  <si>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</si>
  <si>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</si>
  <si>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</si>
  <si>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</si>
  <si>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</si>
  <si>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</si>
  <si>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</si>
  <si>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</si>
  <si>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</si>
  <si>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</si>
  <si>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</si>
  <si>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</si>
  <si>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</si>
  <si>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</si>
  <si>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</si>
  <si>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</si>
  <si>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</si>
  <si>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</si>
  <si>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</si>
  <si>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</si>
  <si>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</si>
  <si>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</si>
  <si>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</si>
  <si>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</si>
  <si>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</si>
  <si>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</si>
  <si>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</si>
  <si>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</si>
  <si>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</si>
  <si>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</si>
  <si>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</si>
  <si>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</si>
  <si>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</si>
  <si>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</si>
  <si>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</si>
  <si>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</si>
  <si>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</si>
  <si>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</si>
  <si>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</si>
  <si>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</si>
  <si>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</si>
  <si>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</si>
  <si>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</si>
  <si>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</si>
  <si>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</si>
  <si>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</si>
  <si>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</si>
  <si>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</si>
  <si>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</si>
  <si>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</si>
  <si>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</si>
  <si>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</si>
  <si>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</si>
  <si>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</si>
  <si>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</si>
  <si>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</si>
  <si>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</si>
  <si>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</si>
  <si>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</si>
  <si>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</si>
  <si>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</si>
  <si>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</si>
  <si>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</si>
  <si>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</si>
  <si>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</si>
  <si>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</si>
  <si>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</si>
  <si>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</si>
  <si>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</si>
  <si>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</si>
  <si>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</si>
  <si>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</si>
  <si>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</si>
  <si>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</si>
  <si>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</si>
  <si>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</si>
  <si>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</si>
  <si>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</si>
  <si>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</si>
  <si>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</si>
  <si>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</si>
  <si>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</si>
  <si>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</si>
  <si>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</si>
  <si>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</si>
  <si>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</si>
  <si>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</si>
  <si>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</si>
  <si>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</si>
  <si>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</si>
  <si>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</si>
  <si>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</si>
  <si>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</si>
  <si>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</si>
  <si>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</si>
  <si>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</si>
  <si>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</si>
  <si>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</si>
  <si>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</si>
  <si>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</si>
  <si>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</si>
  <si>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</si>
  <si>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</si>
  <si>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</si>
  <si>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</si>
  <si>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</si>
  <si>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</si>
  <si>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</si>
  <si>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</si>
  <si>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</si>
  <si>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</si>
  <si>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</si>
  <si>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</si>
  <si>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</si>
  <si>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</si>
  <si>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</si>
  <si>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</si>
  <si>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</si>
  <si>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</si>
  <si>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</si>
  <si>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</si>
  <si>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</si>
  <si>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</si>
  <si>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</si>
  <si>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</si>
  <si>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</si>
  <si>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</si>
  <si>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</si>
  <si>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</si>
  <si>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</si>
  <si>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</si>
  <si>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</si>
  <si>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</si>
  <si>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</si>
  <si>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</si>
  <si>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</si>
  <si>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</si>
  <si>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</si>
  <si>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</si>
  <si>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</si>
  <si>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</si>
  <si>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</si>
  <si>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</si>
  <si>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</si>
  <si>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</si>
  <si>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</si>
  <si>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</si>
  <si>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</si>
  <si>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</si>
  <si>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</si>
  <si>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</si>
  <si>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</si>
  <si>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</si>
  <si>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</si>
  <si>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</si>
  <si>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</si>
  <si>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</si>
  <si>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</si>
  <si>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</si>
  <si>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</si>
  <si>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</si>
  <si>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</si>
  <si>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</si>
  <si>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</si>
  <si>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</si>
  <si>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</si>
  <si>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</si>
  <si>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</si>
  <si>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</si>
  <si>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</si>
  <si>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</si>
  <si>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</si>
  <si>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</si>
  <si>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</si>
  <si>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</si>
  <si>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</si>
  <si>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</si>
  <si>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</si>
  <si>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</si>
  <si>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</si>
  <si>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</si>
  <si>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</si>
  <si>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</si>
  <si>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</si>
  <si>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</si>
  <si>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</si>
  <si>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</si>
  <si>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</si>
  <si>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</si>
  <si>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</si>
  <si>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</si>
  <si>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</si>
  <si>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</si>
  <si>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</si>
  <si>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</si>
  <si>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</si>
  <si>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</si>
  <si>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</si>
  <si>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</si>
  <si>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</si>
  <si>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</si>
  <si>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</si>
  <si>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</si>
  <si>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</si>
  <si>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</si>
  <si>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</si>
  <si>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</si>
  <si>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</si>
  <si>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</si>
  <si>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</si>
  <si>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</si>
  <si>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</si>
  <si>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</si>
  <si>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</si>
  <si>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</si>
  <si>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</si>
  <si>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</si>
  <si>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</si>
  <si>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</si>
  <si>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</si>
  <si>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</si>
  <si>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</si>
  <si>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</si>
  <si>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</si>
  <si>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</si>
  <si>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</si>
  <si>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</si>
  <si>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</si>
  <si>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</si>
  <si>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</si>
  <si>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</si>
  <si>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</si>
  <si>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</si>
  <si>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</si>
  <si>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</si>
  <si>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</si>
  <si>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</si>
  <si>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</si>
  <si>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</si>
  <si>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</si>
  <si>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</si>
  <si>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</si>
  <si>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</si>
  <si>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</si>
  <si>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</si>
  <si>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</si>
  <si>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</si>
  <si>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</si>
  <si>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</si>
  <si>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</si>
  <si>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</si>
  <si>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</si>
  <si>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</si>
  <si>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</si>
  <si>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</si>
  <si>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</si>
  <si>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</si>
  <si>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</si>
  <si>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</si>
  <si>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</si>
  <si>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</si>
  <si>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</si>
  <si>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</si>
  <si>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</si>
  <si>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</si>
  <si>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</si>
  <si>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</si>
  <si>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</si>
  <si>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</si>
  <si>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</si>
  <si>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</si>
  <si>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</si>
  <si>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</si>
  <si>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</si>
  <si>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</si>
  <si>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</si>
  <si>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</si>
  <si>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</si>
  <si>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</si>
  <si>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</si>
  <si>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</si>
  <si>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</si>
  <si>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</si>
  <si>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</si>
  <si>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</si>
  <si>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</si>
  <si>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</si>
  <si>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</si>
  <si>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</si>
  <si>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</si>
  <si>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</si>
  <si>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</si>
  <si>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</si>
  <si>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</si>
  <si>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</si>
  <si>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</si>
  <si>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</si>
  <si>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</si>
  <si>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</si>
  <si>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</si>
  <si>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</si>
  <si>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</si>
  <si>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</si>
  <si>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</si>
  <si>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</si>
  <si>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</si>
  <si>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</si>
  <si>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</si>
  <si>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</si>
  <si>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</si>
  <si>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</si>
  <si>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</si>
  <si>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</si>
  <si>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</si>
  <si>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</si>
  <si>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</si>
  <si>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</si>
  <si>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</si>
  <si>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</si>
  <si>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</si>
  <si>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</si>
  <si>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</si>
  <si>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</si>
  <si>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</si>
  <si>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</si>
  <si>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</si>
  <si>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</si>
  <si>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</si>
  <si>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</si>
  <si>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</si>
  <si>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</si>
  <si>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</si>
  <si>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</si>
  <si>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</si>
  <si>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</si>
  <si>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</si>
  <si>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</si>
  <si>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</si>
  <si>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</si>
  <si>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</si>
  <si>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</si>
  <si>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</si>
  <si>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</si>
  <si>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</si>
  <si>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</si>
  <si>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</si>
  <si>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</si>
  <si>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</si>
  <si>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</si>
  <si>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</si>
  <si>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</si>
  <si>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</si>
  <si>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</si>
  <si>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</si>
  <si>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</si>
  <si>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</si>
  <si>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</si>
  <si>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</si>
  <si>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</si>
  <si>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</si>
  <si>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</si>
  <si>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</si>
  <si>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</si>
  <si>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</si>
  <si>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</si>
  <si>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</si>
  <si>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</si>
  <si>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</si>
  <si>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</si>
  <si>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</si>
  <si>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</si>
  <si>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</si>
  <si>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</si>
  <si>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</si>
  <si>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</si>
  <si>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</si>
  <si>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</si>
  <si>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</si>
  <si>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</si>
  <si>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</si>
  <si>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</si>
  <si>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</si>
  <si>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</si>
  <si>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</si>
  <si>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</si>
  <si>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</si>
  <si>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</si>
  <si>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</si>
  <si>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</si>
  <si>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</si>
  <si>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</si>
  <si>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</si>
  <si>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</si>
  <si>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</si>
  <si>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</si>
  <si>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</si>
  <si>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</si>
  <si>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</si>
  <si>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</si>
  <si>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</si>
  <si>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</si>
  <si>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</si>
  <si>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</si>
  <si>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</si>
  <si>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</si>
  <si>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</si>
  <si>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</si>
  <si>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</si>
  <si>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</si>
  <si>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</si>
  <si>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</si>
  <si>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</si>
  <si>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</si>
  <si>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</si>
  <si>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</si>
  <si>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</si>
  <si>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</si>
  <si>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</si>
  <si>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</si>
  <si>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</si>
  <si>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</si>
  <si>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</si>
  <si>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</si>
  <si>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</si>
  <si>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</si>
  <si>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</si>
  <si>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</si>
  <si>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</si>
  <si>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</si>
  <si>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</si>
  <si>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</si>
  <si>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</si>
  <si>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</si>
  <si>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</si>
  <si>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</si>
  <si>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</si>
  <si>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</si>
  <si>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</si>
  <si>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</si>
  <si>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</si>
  <si>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</si>
  <si>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</si>
  <si>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</si>
  <si>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</si>
  <si>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</si>
  <si>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</si>
  <si>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</si>
  <si>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</si>
  <si>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</si>
  <si>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</si>
  <si>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</si>
  <si>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</si>
  <si>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</si>
  <si>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</si>
  <si>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</si>
  <si>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</si>
  <si>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</si>
  <si>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</si>
  <si>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</si>
  <si>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</si>
  <si>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</si>
  <si>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</si>
  <si>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</si>
  <si>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</si>
  <si>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</si>
  <si>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</si>
  <si>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</si>
  <si>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</si>
  <si>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</si>
  <si>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</si>
  <si>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</si>
  <si>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</si>
  <si>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</si>
  <si>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</si>
  <si>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</si>
  <si>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</si>
  <si>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</si>
  <si>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</si>
  <si>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</si>
  <si>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</si>
  <si>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</si>
  <si>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</si>
  <si>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</si>
  <si>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</si>
  <si>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</si>
  <si>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</si>
  <si>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</si>
  <si>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</si>
  <si>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</si>
  <si>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</si>
  <si>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</si>
  <si>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</si>
  <si>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</si>
  <si>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</si>
  <si>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</si>
  <si>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</si>
  <si>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</si>
  <si>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</si>
  <si>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</si>
  <si>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</si>
  <si>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</si>
  <si>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</si>
  <si>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</si>
  <si>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</si>
  <si>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</si>
  <si>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</si>
  <si>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</si>
  <si>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</si>
  <si>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</si>
  <si>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</si>
  <si>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</si>
  <si>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</si>
  <si>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</si>
  <si>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</si>
  <si>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</si>
  <si>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</si>
  <si>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</si>
  <si>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</si>
  <si>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</si>
  <si>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</si>
  <si>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</si>
  <si>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</si>
  <si>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</si>
  <si>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</si>
  <si>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</si>
  <si>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</si>
  <si>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</si>
  <si>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</si>
  <si>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</si>
  <si>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</si>
  <si>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</si>
  <si>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</si>
  <si>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</si>
  <si>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</si>
  <si>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</si>
  <si>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</si>
  <si>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</si>
  <si>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</si>
  <si>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</si>
  <si>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</si>
  <si>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</si>
  <si>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</si>
  <si>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</si>
  <si>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</si>
  <si>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</si>
  <si>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</si>
  <si>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</si>
  <si>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</si>
  <si>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</si>
  <si>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</si>
  <si>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</si>
  <si>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</si>
  <si>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</si>
  <si>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</si>
  <si>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</si>
  <si>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</si>
  <si>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</si>
  <si>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</si>
  <si>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</si>
  <si>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</si>
  <si>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</si>
  <si>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</si>
  <si>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</si>
  <si>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</si>
  <si>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</si>
  <si>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</si>
  <si>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</si>
  <si>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</si>
  <si>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</si>
  <si>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</si>
  <si>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</si>
  <si>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</si>
  <si>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</si>
  <si>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</si>
  <si>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</si>
  <si>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</si>
  <si>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</si>
  <si>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</si>
  <si>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</si>
  <si>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</si>
  <si>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</si>
  <si>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</si>
  <si>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</si>
  <si>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</si>
  <si>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</si>
  <si>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</si>
  <si>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</si>
  <si>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</si>
  <si>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</si>
  <si>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</si>
  <si>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</si>
  <si>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</si>
  <si>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</si>
  <si>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</si>
  <si>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</si>
  <si>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</si>
  <si>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</si>
  <si>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</si>
  <si>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</si>
  <si>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</si>
  <si>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</si>
  <si>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</si>
  <si>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</si>
  <si>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</si>
  <si>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</si>
  <si>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</si>
  <si>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</si>
  <si>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</si>
  <si>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</si>
  <si>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</si>
  <si>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</si>
  <si>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</si>
  <si>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</si>
  <si>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</si>
  <si>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</si>
  <si>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</si>
  <si>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</si>
  <si>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</si>
  <si>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</si>
  <si>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</si>
  <si>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</si>
  <si>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</si>
  <si>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</si>
  <si>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</si>
  <si>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</si>
  <si>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</si>
  <si>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</si>
  <si>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</si>
  <si>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</si>
  <si>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</si>
  <si>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</si>
  <si>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</si>
  <si>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</si>
  <si>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</si>
  <si>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</si>
  <si>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</si>
  <si>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</si>
  <si>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</si>
  <si>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</si>
  <si>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</si>
  <si>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</si>
  <si>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</si>
  <si>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</si>
  <si>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</si>
  <si>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</si>
  <si>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</si>
  <si>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</si>
  <si>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</si>
  <si>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</si>
  <si>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</si>
  <si>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</si>
  <si>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</si>
  <si>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</si>
  <si>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</si>
  <si>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</si>
  <si>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</si>
  <si>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</si>
  <si>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</si>
  <si>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</si>
  <si>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</si>
  <si>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</si>
  <si>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</si>
  <si>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</si>
  <si>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</si>
  <si>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</si>
  <si>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</si>
  <si>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</si>
  <si>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</si>
  <si>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</si>
  <si>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</si>
  <si>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</si>
  <si>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</si>
  <si>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</si>
  <si>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</si>
  <si>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</si>
  <si>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</si>
  <si>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</si>
  <si>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</si>
  <si>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</si>
  <si>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</si>
  <si>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</si>
  <si>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</si>
  <si>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</si>
  <si>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</si>
  <si>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</si>
  <si>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</si>
  <si>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</si>
  <si>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</si>
  <si>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</si>
  <si>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</si>
  <si>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</si>
  <si>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</si>
  <si>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</si>
  <si>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</si>
  <si>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</si>
  <si>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</si>
  <si>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</si>
  <si>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</si>
  <si>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</si>
  <si>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</si>
  <si>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</si>
  <si>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</si>
  <si>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</si>
  <si>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</si>
  <si>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</si>
  <si>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</si>
  <si>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</si>
  <si>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</si>
  <si>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</si>
  <si>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</si>
  <si>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</si>
  <si>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</si>
  <si>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</si>
  <si>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</si>
  <si>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</si>
  <si>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</si>
  <si>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</si>
  <si>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</si>
  <si>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</si>
  <si>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</si>
  <si>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</si>
  <si>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</si>
  <si>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</si>
  <si>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</si>
  <si>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</si>
  <si>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</si>
  <si>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</si>
  <si>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</si>
  <si>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</si>
  <si>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</si>
  <si>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</si>
  <si>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</si>
  <si>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</si>
  <si>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</si>
  <si>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</si>
  <si>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</si>
  <si>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</si>
  <si>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</si>
  <si>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</si>
  <si>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</si>
  <si>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</si>
  <si>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</si>
  <si>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</si>
  <si>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</si>
  <si>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</si>
  <si>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</si>
  <si>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</si>
  <si>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</si>
  <si>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</si>
  <si>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</si>
  <si>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</si>
  <si>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</si>
  <si>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</si>
  <si>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</si>
  <si>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</si>
  <si>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</si>
  <si>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</si>
  <si>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</si>
  <si>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</si>
  <si>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</si>
  <si>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</si>
  <si>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</si>
  <si>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</si>
  <si>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</si>
  <si>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</si>
  <si>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</si>
  <si>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</si>
  <si>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</si>
  <si>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</si>
  <si>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</si>
  <si>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</si>
  <si>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</si>
  <si>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</si>
  <si>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</si>
  <si>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</si>
  <si>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</si>
  <si>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</si>
  <si>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</si>
  <si>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</si>
  <si>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</si>
  <si>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</si>
  <si>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</si>
  <si>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</si>
  <si>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</si>
  <si>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</si>
  <si>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</si>
  <si>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</si>
  <si>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</si>
  <si>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</si>
  <si>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</si>
  <si>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</si>
  <si>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</si>
  <si>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</si>
  <si>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</si>
  <si>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</si>
  <si>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</si>
  <si>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</si>
  <si>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</si>
  <si>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</si>
  <si>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</si>
  <si>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</si>
  <si>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</si>
  <si>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</si>
  <si>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</si>
  <si>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</si>
  <si>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</si>
  <si>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</si>
  <si>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</si>
  <si>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</si>
  <si>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</si>
  <si>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</si>
  <si>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</si>
  <si>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</si>
  <si>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</si>
  <si>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</si>
  <si>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</si>
  <si>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</si>
  <si>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</si>
  <si>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</si>
  <si>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</si>
  <si>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</si>
  <si>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</si>
  <si>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</si>
  <si>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</si>
  <si>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</si>
  <si>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</si>
  <si>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</si>
  <si>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</si>
  <si>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</si>
  <si>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</si>
  <si>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</si>
  <si>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</si>
  <si>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</si>
  <si>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</si>
  <si>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</si>
  <si>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</si>
  <si>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</si>
  <si>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</si>
  <si>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</si>
  <si>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</si>
  <si>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</si>
  <si>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</si>
  <si>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</si>
  <si>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</si>
  <si>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</si>
  <si>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</si>
  <si>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</si>
  <si>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</si>
  <si>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</si>
  <si>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</si>
  <si>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</si>
  <si>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</si>
  <si>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</si>
  <si>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</si>
  <si>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</si>
  <si>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</si>
  <si>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</si>
  <si>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</si>
  <si>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</si>
  <si>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</si>
  <si>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</si>
  <si>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</si>
  <si>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</si>
  <si>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</si>
  <si>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</si>
  <si>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</si>
  <si>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</si>
  <si>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</si>
  <si>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</si>
  <si>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</si>
  <si>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</si>
  <si>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</si>
  <si>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</si>
  <si>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</si>
  <si>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</si>
  <si>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</si>
  <si>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</si>
  <si>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</si>
  <si>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</si>
  <si>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</si>
  <si>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</si>
  <si>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</si>
  <si>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</si>
  <si>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</si>
  <si>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</si>
  <si>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</si>
  <si>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</si>
  <si>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</si>
  <si>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</si>
  <si>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</si>
  <si>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</si>
  <si>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</si>
  <si>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</si>
  <si>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</si>
  <si>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</si>
  <si>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</si>
  <si>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</si>
  <si>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</si>
  <si>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</si>
  <si>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</si>
  <si>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</si>
  <si>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</si>
  <si>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</si>
  <si>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</si>
  <si>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</si>
  <si>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</si>
  <si>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</si>
  <si>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</si>
  <si>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</si>
  <si>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</si>
  <si>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</si>
  <si>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</si>
  <si>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</si>
  <si>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</si>
  <si>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</si>
  <si>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</si>
  <si>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</si>
  <si>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</si>
  <si>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</si>
  <si>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</si>
  <si>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</si>
  <si>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</si>
  <si>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</si>
  <si>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</si>
  <si>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</si>
  <si>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</si>
  <si>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</si>
  <si>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</si>
  <si>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</si>
  <si>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</si>
  <si>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</si>
  <si>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</si>
  <si>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</si>
  <si>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</si>
  <si>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</si>
  <si>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</si>
  <si>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</si>
  <si>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</si>
  <si>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</si>
  <si>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</si>
  <si>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</si>
  <si>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</si>
  <si>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</si>
  <si>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</si>
  <si>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</si>
  <si>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</si>
  <si>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</si>
  <si>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</si>
  <si>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</si>
  <si>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</si>
  <si>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</si>
  <si>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</si>
  <si>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</si>
  <si>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</si>
  <si>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</si>
  <si>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</si>
  <si>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</si>
  <si>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</si>
  <si>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</si>
  <si>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</si>
  <si>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</si>
  <si>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</si>
  <si>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</si>
  <si>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</si>
  <si>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</si>
  <si>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</si>
  <si>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</si>
  <si>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</si>
  <si>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</si>
  <si>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</si>
  <si>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</si>
  <si>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</si>
  <si>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</si>
  <si>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</si>
  <si>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</si>
  <si>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</si>
  <si>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</si>
  <si>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</si>
  <si>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</si>
  <si>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</si>
  <si>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</si>
  <si>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</si>
  <si>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</si>
  <si>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</si>
  <si>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</si>
  <si>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</si>
  <si>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</si>
  <si>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</si>
  <si>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</si>
  <si>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</si>
  <si>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</si>
  <si>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</si>
  <si>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</si>
  <si>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</si>
  <si>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</si>
  <si>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</si>
  <si>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</si>
  <si>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</si>
  <si>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</si>
  <si>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</si>
  <si>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</si>
  <si>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</si>
  <si>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</si>
  <si>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</si>
  <si>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</si>
  <si>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</si>
  <si>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</si>
  <si>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</si>
  <si>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</si>
  <si>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</si>
  <si>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</si>
  <si>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</si>
  <si>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</si>
  <si>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</si>
  <si>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</si>
  <si>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</si>
  <si>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</si>
  <si>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</si>
  <si>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</si>
  <si>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</si>
  <si>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</si>
  <si>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</si>
  <si>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</si>
  <si>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</si>
  <si>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</si>
  <si>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</si>
  <si>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</si>
  <si>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</si>
  <si>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</si>
  <si>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</si>
  <si>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</si>
  <si>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</si>
  <si>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</si>
  <si>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</si>
  <si>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</si>
  <si>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</si>
  <si>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</si>
  <si>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</si>
  <si>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</si>
  <si>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</si>
  <si>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</si>
  <si>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</si>
  <si>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</si>
  <si>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</si>
  <si>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</si>
  <si>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</si>
  <si>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</si>
  <si>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</si>
  <si>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</si>
  <si>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</si>
  <si>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</si>
  <si>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</si>
  <si>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</si>
  <si>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</si>
  <si>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DIF SISTEMA PARA EL DESARROLLO INTEGRAL DE LA FAMILIA DEL MUNICIPIO DE OCOTLÁN DIF</t>
  </si>
  <si>
    <t>DEL 1 DE ENERO AL 31 DE DICIEMBRE DE 2022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</si>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</sst>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>
      <c r="A1" s="41"/>
      <c r="B1" s="44" t="s">
        <v>1060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</row>
    <row r="2" spans="1:51" ht="21">
      <c r="A2" s="4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51" ht="18.75">
      <c r="A3" s="43"/>
      <c r="B3" s="46" t="s">
        <v>1061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</row>
    <row r="4" spans="1:51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>
      <c r="A5" s="3" t="s">
        <v>1</v>
      </c>
      <c r="B5" s="50" t="s">
        <v>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4" t="s">
        <v>3</v>
      </c>
      <c r="AY5" s="4" t="s">
        <v>4</v>
      </c>
    </row>
    <row r="6" spans="1:51" ht="18.7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2489446.9900000002</v>
      </c>
      <c r="AY7" s="13">
        <f>AY8+AY29+AY35+AY40+AY72+AY81+AY102+AY114</f>
        <v>1291342.73</v>
      </c>
    </row>
    <row r="8" spans="1:51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0</v>
      </c>
      <c r="AY8" s="15">
        <f>AY9+AY11+AY15+AY16+AY17+AY18+AY19+AY25+AY27</f>
        <v>0</v>
      </c>
    </row>
    <row r="9" spans="1:51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0</v>
      </c>
    </row>
    <row r="10" spans="1:51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0</v>
      </c>
    </row>
    <row r="11" spans="1:51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0</v>
      </c>
      <c r="AY11" s="17">
        <f>SUM(AY12:AY14)</f>
        <v>0</v>
      </c>
    </row>
    <row r="12" spans="1:51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0</v>
      </c>
      <c r="AY12" s="20">
        <v>0</v>
      </c>
    </row>
    <row r="13" spans="1:51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0</v>
      </c>
      <c r="AY13" s="20">
        <v>0</v>
      </c>
    </row>
    <row r="14" spans="1:51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0</v>
      </c>
      <c r="AY14" s="20">
        <v>0</v>
      </c>
    </row>
    <row r="15" spans="1:51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0</v>
      </c>
      <c r="AY19" s="17">
        <f>SUM(AY20:AY24)</f>
        <v>0</v>
      </c>
    </row>
    <row r="20" spans="1:51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0</v>
      </c>
      <c r="AY20" s="20">
        <v>0</v>
      </c>
    </row>
    <row r="21" spans="1:51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0</v>
      </c>
      <c r="AY40" s="15">
        <f>AY41+AY46+AY47+AY62+AY68+AY70</f>
        <v>0</v>
      </c>
    </row>
    <row r="41" spans="1:51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0</v>
      </c>
      <c r="AY41" s="17">
        <f>SUM(AY42:AY45)</f>
        <v>0</v>
      </c>
    </row>
    <row r="42" spans="1:51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0</v>
      </c>
      <c r="AY42" s="20">
        <v>0</v>
      </c>
    </row>
    <row r="43" spans="1:51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0</v>
      </c>
    </row>
    <row r="44" spans="1:51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0</v>
      </c>
      <c r="AY44" s="20">
        <v>0</v>
      </c>
    </row>
    <row r="45" spans="1:51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0</v>
      </c>
      <c r="AY47" s="17">
        <f>SUM(AY48:AY61)</f>
        <v>0</v>
      </c>
    </row>
    <row r="48" spans="1:51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0</v>
      </c>
      <c r="AY48" s="20">
        <v>0</v>
      </c>
    </row>
    <row r="49" spans="1:51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0</v>
      </c>
      <c r="AY49" s="20">
        <v>0</v>
      </c>
    </row>
    <row r="50" spans="1:51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0</v>
      </c>
      <c r="AY50" s="20">
        <v>0</v>
      </c>
    </row>
    <row r="51" spans="1:51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0</v>
      </c>
      <c r="AY52" s="20">
        <v>0</v>
      </c>
    </row>
    <row r="53" spans="1:51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0</v>
      </c>
      <c r="AY55" s="20">
        <v>0</v>
      </c>
    </row>
    <row r="56" spans="1:51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0</v>
      </c>
      <c r="AY56" s="20">
        <v>0</v>
      </c>
    </row>
    <row r="57" spans="1:51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0</v>
      </c>
      <c r="AY57" s="20">
        <v>0</v>
      </c>
    </row>
    <row r="58" spans="1:51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0</v>
      </c>
      <c r="AY58" s="20">
        <v>0</v>
      </c>
    </row>
    <row r="59" spans="1:51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0</v>
      </c>
      <c r="AY59" s="20">
        <v>0</v>
      </c>
    </row>
    <row r="60" spans="1:51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0</v>
      </c>
      <c r="AY60" s="20">
        <v>0</v>
      </c>
    </row>
    <row r="61" spans="1:51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0</v>
      </c>
      <c r="AY61" s="20">
        <v>0</v>
      </c>
    </row>
    <row r="62" spans="1:51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0</v>
      </c>
      <c r="AY62" s="17">
        <f>SUM(AY63:AY67)</f>
        <v>0</v>
      </c>
    </row>
    <row r="63" spans="1:51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0</v>
      </c>
      <c r="AY63" s="20">
        <v>0</v>
      </c>
    </row>
    <row r="64" spans="1:51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0</v>
      </c>
      <c r="AY72" s="15">
        <f>AY73+AY76+AY77+AY78+AY80</f>
        <v>0</v>
      </c>
    </row>
    <row r="73" spans="1:51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0</v>
      </c>
      <c r="AY73" s="17">
        <f>SUM(AY74:AY75)</f>
        <v>0</v>
      </c>
    </row>
    <row r="74" spans="1:51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0</v>
      </c>
      <c r="AY74" s="20">
        <v>0</v>
      </c>
    </row>
    <row r="75" spans="1:51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0</v>
      </c>
      <c r="AY75" s="20">
        <v>0</v>
      </c>
    </row>
    <row r="76" spans="1:51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0</v>
      </c>
      <c r="AY81" s="15">
        <f>AY82+AY83+AY85+AY87+AY89+AY91+AY93+AY94+AY100</f>
        <v>14086.73</v>
      </c>
    </row>
    <row r="82" spans="1:51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14086.73</v>
      </c>
    </row>
    <row r="88" spans="1:51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14086.73</v>
      </c>
    </row>
    <row r="89" spans="1:51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0</v>
      </c>
    </row>
    <row r="101" spans="1:51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0</v>
      </c>
    </row>
    <row r="102" spans="1:51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2489446.9900000002</v>
      </c>
      <c r="AY102" s="15">
        <f>AY103+AY105+AY106+AY108+AY109+AY110+AY111+AY113</f>
        <v>1277256</v>
      </c>
    </row>
    <row r="103" spans="1:51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2489446.9900000002</v>
      </c>
      <c r="AY106" s="17">
        <f>SUM(AY107)</f>
        <v>1277256</v>
      </c>
    </row>
    <row r="107" spans="1:51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2489446.9900000002</v>
      </c>
      <c r="AY107" s="20">
        <v>1277256</v>
      </c>
    </row>
    <row r="108" spans="1:51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13678916.530000001</v>
      </c>
      <c r="AY117" s="13">
        <f>AY118+AY149</f>
        <v>9829174.9600000009</v>
      </c>
    </row>
    <row r="118" spans="1:51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1244556.73</v>
      </c>
      <c r="AY118" s="15">
        <f>AY119+AY132+AY135+AY140+AY146</f>
        <v>0</v>
      </c>
    </row>
    <row r="119" spans="1:51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0</v>
      </c>
      <c r="AY119" s="17">
        <f>SUM(AY120:AY131)</f>
        <v>0</v>
      </c>
    </row>
    <row r="120" spans="1:51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0</v>
      </c>
      <c r="AY120" s="20">
        <v>0</v>
      </c>
    </row>
    <row r="121" spans="1:51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0</v>
      </c>
      <c r="AY132" s="17">
        <f>SUM(AY133:AY134)</f>
        <v>0</v>
      </c>
    </row>
    <row r="133" spans="1:51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0</v>
      </c>
      <c r="AY133" s="20">
        <v>0</v>
      </c>
    </row>
    <row r="134" spans="1:51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0</v>
      </c>
      <c r="AY134" s="20">
        <v>0</v>
      </c>
    </row>
    <row r="135" spans="1:51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1164545.47</v>
      </c>
      <c r="AY135" s="17">
        <f>SUM(AY136:AY139)</f>
        <v>0</v>
      </c>
    </row>
    <row r="136" spans="1:51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1164545.47</v>
      </c>
      <c r="AY137" s="20">
        <v>0</v>
      </c>
    </row>
    <row r="138" spans="1:51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0</v>
      </c>
    </row>
    <row r="140" spans="1:51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80011.259999999995</v>
      </c>
      <c r="AY146" s="17">
        <f>SUM(AY147:AY148)</f>
        <v>0</v>
      </c>
    </row>
    <row r="147" spans="1:51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80011.259999999995</v>
      </c>
      <c r="AY147" s="20">
        <v>0</v>
      </c>
    </row>
    <row r="148" spans="1:51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12434359.800000001</v>
      </c>
      <c r="AY149" s="15">
        <f>AY150+AY152+AY153+AY155+AY156+AY158+AY159</f>
        <v>9829174.9600000009</v>
      </c>
    </row>
    <row r="150" spans="1:51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12434359.800000001</v>
      </c>
      <c r="AY150" s="17">
        <f>SUM(AY151)</f>
        <v>9829174.9600000009</v>
      </c>
    </row>
    <row r="151" spans="1:51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12434359.800000001</v>
      </c>
      <c r="AY151" s="20">
        <v>9829174.9600000009</v>
      </c>
    </row>
    <row r="152" spans="1:51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1388431.3299999998</v>
      </c>
      <c r="AY161" s="13">
        <f>AY162+AY165+AY171+AY173+AY175</f>
        <v>1689138.08</v>
      </c>
    </row>
    <row r="162" spans="1:52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216.01</v>
      </c>
    </row>
    <row r="163" spans="1:52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216.01</v>
      </c>
      <c r="AZ163" s="25"/>
    </row>
    <row r="164" spans="1:52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1388431.3299999998</v>
      </c>
      <c r="AY175" s="15">
        <f>SUM(AY176:AY183)</f>
        <v>1688922.07</v>
      </c>
      <c r="AZ175" s="25"/>
    </row>
    <row r="176" spans="1:52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25930.89</v>
      </c>
      <c r="AY181" s="17">
        <v>0</v>
      </c>
      <c r="AZ181" s="25"/>
    </row>
    <row r="182" spans="1:52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1362500.44</v>
      </c>
      <c r="AY183" s="26">
        <v>1688922.07</v>
      </c>
      <c r="AZ183" s="25"/>
    </row>
    <row r="184" spans="1:52" ht="15.75">
      <c r="A184" s="18"/>
      <c r="B184" s="51" t="s">
        <v>345</v>
      </c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27">
        <f>AX7+AX117+AX161</f>
        <v>17556794.850000001</v>
      </c>
      <c r="AY184" s="27">
        <f>AY7+AY117+AY161</f>
        <v>12809655.770000001</v>
      </c>
    </row>
    <row r="185" spans="1:52" ht="18.7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14433916.719999999</v>
      </c>
      <c r="AY186" s="13">
        <f>AY187+AY222+AY287</f>
        <v>12104269.770000001</v>
      </c>
    </row>
    <row r="187" spans="1:52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9177911.3200000003</v>
      </c>
      <c r="AY187" s="15">
        <f>AY188+AY193+AY198+AY207+AY212+AY219</f>
        <v>7783843.1300000008</v>
      </c>
    </row>
    <row r="188" spans="1:52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7059577.6699999999</v>
      </c>
      <c r="AY188" s="17">
        <f>SUM(AY189:AY192)</f>
        <v>6193674.6500000004</v>
      </c>
    </row>
    <row r="189" spans="1:52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0</v>
      </c>
      <c r="AY189" s="20">
        <v>0</v>
      </c>
    </row>
    <row r="190" spans="1:52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7059577.6699999999</v>
      </c>
      <c r="AY191" s="20">
        <v>6193674.6500000004</v>
      </c>
    </row>
    <row r="192" spans="1:52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345317.23</v>
      </c>
      <c r="AY193" s="17">
        <f>SUM(AY194:AY197)</f>
        <v>119660.53</v>
      </c>
    </row>
    <row r="194" spans="1:51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345317.23</v>
      </c>
      <c r="AY194" s="20">
        <v>0</v>
      </c>
    </row>
    <row r="195" spans="1:51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0</v>
      </c>
      <c r="AY195" s="20">
        <v>119660.53</v>
      </c>
    </row>
    <row r="196" spans="1:51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0</v>
      </c>
      <c r="AY198" s="17">
        <f>SUM(AY199:AY206)</f>
        <v>1460471.19</v>
      </c>
    </row>
    <row r="199" spans="1:51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0</v>
      </c>
      <c r="AY200" s="20">
        <v>1460471.19</v>
      </c>
    </row>
    <row r="201" spans="1:51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0</v>
      </c>
      <c r="AY201" s="20">
        <v>0</v>
      </c>
    </row>
    <row r="202" spans="1:51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1773016.42</v>
      </c>
      <c r="AY212" s="17">
        <f>SUM(AY213:AY218)</f>
        <v>10036.76</v>
      </c>
    </row>
    <row r="213" spans="1:51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0</v>
      </c>
      <c r="AY214" s="20">
        <v>0</v>
      </c>
    </row>
    <row r="215" spans="1:51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1773016.42</v>
      </c>
      <c r="AY218" s="20">
        <v>10036.76</v>
      </c>
    </row>
    <row r="219" spans="1:51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0</v>
      </c>
      <c r="AY219" s="17">
        <v>0</v>
      </c>
    </row>
    <row r="220" spans="1:51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0</v>
      </c>
      <c r="AY220" s="20">
        <v>0</v>
      </c>
    </row>
    <row r="221" spans="1:51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3091055.77</v>
      </c>
      <c r="AY222" s="15">
        <f>AY223+AY232+AY236+AY246+AY256+AY264+AY267+AY273+AY277</f>
        <v>3369712.3400000003</v>
      </c>
    </row>
    <row r="223" spans="1:51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424728.31</v>
      </c>
      <c r="AY223" s="17">
        <f>SUM(AY224:AY231)</f>
        <v>550971.10000000009</v>
      </c>
    </row>
    <row r="224" spans="1:51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0</v>
      </c>
      <c r="AY224" s="20">
        <v>310238.84000000003</v>
      </c>
    </row>
    <row r="225" spans="1:51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0</v>
      </c>
    </row>
    <row r="226" spans="1:51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424728.31</v>
      </c>
      <c r="AY227" s="20">
        <v>1627.06</v>
      </c>
    </row>
    <row r="228" spans="1:51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0</v>
      </c>
      <c r="AY228" s="20">
        <v>0</v>
      </c>
    </row>
    <row r="229" spans="1:51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0</v>
      </c>
      <c r="AY229" s="20">
        <v>239105.2</v>
      </c>
    </row>
    <row r="230" spans="1:51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0</v>
      </c>
      <c r="AY231" s="20">
        <v>0</v>
      </c>
    </row>
    <row r="232" spans="1:51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2083389.7</v>
      </c>
      <c r="AY232" s="17">
        <f>SUM(AY233:AY235)</f>
        <v>2240951.71</v>
      </c>
    </row>
    <row r="233" spans="1:51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0</v>
      </c>
      <c r="AY233" s="20">
        <v>2239116.75</v>
      </c>
    </row>
    <row r="234" spans="1:51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2083389.7</v>
      </c>
      <c r="AY235" s="20">
        <v>1834.96</v>
      </c>
    </row>
    <row r="236" spans="1:51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35724.5</v>
      </c>
      <c r="AY246" s="17">
        <f>SUM(AY247:AY255)</f>
        <v>128538.82</v>
      </c>
    </row>
    <row r="247" spans="1:51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78.739999999999995</v>
      </c>
    </row>
    <row r="248" spans="1:51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28550.89</v>
      </c>
    </row>
    <row r="249" spans="1:51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15868.61</v>
      </c>
    </row>
    <row r="250" spans="1:51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1489.46</v>
      </c>
    </row>
    <row r="251" spans="1:51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0</v>
      </c>
      <c r="AY252" s="20">
        <v>20470.93</v>
      </c>
    </row>
    <row r="253" spans="1:51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18894.8</v>
      </c>
    </row>
    <row r="254" spans="1:51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31311.61</v>
      </c>
    </row>
    <row r="255" spans="1:51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35724.5</v>
      </c>
      <c r="AY255" s="20">
        <v>11873.78</v>
      </c>
    </row>
    <row r="256" spans="1:51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87747.76</v>
      </c>
      <c r="AY256" s="17">
        <f>SUM(AY257:AY263)</f>
        <v>15496.23</v>
      </c>
    </row>
    <row r="257" spans="1:51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0</v>
      </c>
      <c r="AY258" s="20">
        <v>546.01</v>
      </c>
    </row>
    <row r="259" spans="1:51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0</v>
      </c>
      <c r="AY259" s="20">
        <v>3779.17</v>
      </c>
    </row>
    <row r="260" spans="1:51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11171.05</v>
      </c>
    </row>
    <row r="261" spans="1:51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87747.76</v>
      </c>
      <c r="AY263" s="20">
        <v>0</v>
      </c>
    </row>
    <row r="264" spans="1:51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338461.49</v>
      </c>
      <c r="AY264" s="17">
        <f>SUM(AY265:AY266)</f>
        <v>337741.14</v>
      </c>
    </row>
    <row r="265" spans="1:51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338461.49</v>
      </c>
      <c r="AY265" s="20">
        <v>337741.14</v>
      </c>
    </row>
    <row r="266" spans="1:51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98591.56</v>
      </c>
      <c r="AY267" s="17">
        <f>SUM(AY268:AY272)</f>
        <v>4324.1000000000004</v>
      </c>
    </row>
    <row r="268" spans="1:51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98591.56</v>
      </c>
      <c r="AY268" s="20">
        <v>0</v>
      </c>
    </row>
    <row r="269" spans="1:51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0</v>
      </c>
      <c r="AY269" s="20">
        <v>555</v>
      </c>
    </row>
    <row r="270" spans="1:51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0</v>
      </c>
      <c r="AY270" s="20">
        <v>0</v>
      </c>
    </row>
    <row r="271" spans="1:51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3769.1</v>
      </c>
    </row>
    <row r="273" spans="1:51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22412.45</v>
      </c>
      <c r="AY277" s="17">
        <f>SUM(AY278:AY286)</f>
        <v>91689.24</v>
      </c>
    </row>
    <row r="278" spans="1:51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0</v>
      </c>
      <c r="AY278" s="20">
        <v>262</v>
      </c>
    </row>
    <row r="279" spans="1:51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0</v>
      </c>
      <c r="AY279" s="20">
        <v>0</v>
      </c>
    </row>
    <row r="280" spans="1:51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37532.42</v>
      </c>
    </row>
    <row r="281" spans="1:51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0</v>
      </c>
      <c r="AY281" s="20">
        <v>52693.62</v>
      </c>
    </row>
    <row r="282" spans="1:51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1201.2</v>
      </c>
    </row>
    <row r="283" spans="1:51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0</v>
      </c>
      <c r="AY283" s="20">
        <v>0</v>
      </c>
    </row>
    <row r="284" spans="1:51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0</v>
      </c>
      <c r="AY285" s="20">
        <v>0</v>
      </c>
    </row>
    <row r="286" spans="1:51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22412.45</v>
      </c>
      <c r="AY286" s="20">
        <v>0</v>
      </c>
    </row>
    <row r="287" spans="1:51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2164949.63</v>
      </c>
      <c r="AY287" s="15">
        <f>AY288+AY298+AY308+AY318+AY328+AY338+AY346+AY356+AY362</f>
        <v>950714.3</v>
      </c>
    </row>
    <row r="288" spans="1:51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298346.23999999999</v>
      </c>
      <c r="AY288" s="17">
        <v>197889.88</v>
      </c>
    </row>
    <row r="289" spans="1:51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0</v>
      </c>
      <c r="AY289" s="20">
        <v>39143</v>
      </c>
    </row>
    <row r="290" spans="1:51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82315.520000000004</v>
      </c>
    </row>
    <row r="291" spans="1:51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0</v>
      </c>
      <c r="AY292" s="20">
        <v>51886.76</v>
      </c>
    </row>
    <row r="293" spans="1:51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19660</v>
      </c>
    </row>
    <row r="294" spans="1:51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0</v>
      </c>
      <c r="AY295" s="20">
        <v>4884.6000000000004</v>
      </c>
    </row>
    <row r="296" spans="1:51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0</v>
      </c>
    </row>
    <row r="297" spans="1:51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298346.23999999999</v>
      </c>
      <c r="AY297" s="20">
        <v>0</v>
      </c>
    </row>
    <row r="298" spans="1:51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137427.46</v>
      </c>
      <c r="AY298" s="17">
        <f>SUM(AY299:AY307)</f>
        <v>193409.22999999998</v>
      </c>
    </row>
    <row r="299" spans="1:51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137427.46</v>
      </c>
      <c r="AY300" s="20">
        <v>146200</v>
      </c>
    </row>
    <row r="301" spans="1:51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5922.52</v>
      </c>
    </row>
    <row r="302" spans="1:51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0</v>
      </c>
      <c r="AY303" s="20">
        <v>0</v>
      </c>
    </row>
    <row r="304" spans="1:51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0</v>
      </c>
      <c r="AY304" s="20">
        <v>40020.71</v>
      </c>
    </row>
    <row r="305" spans="1:51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0</v>
      </c>
      <c r="AY307" s="20">
        <v>1266</v>
      </c>
    </row>
    <row r="308" spans="1:51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816264.18</v>
      </c>
      <c r="AY308" s="17">
        <f>SUM(AY309:AY317)</f>
        <v>99858.239999999991</v>
      </c>
    </row>
    <row r="309" spans="1:51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71181.8</v>
      </c>
    </row>
    <row r="310" spans="1:51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14500</v>
      </c>
    </row>
    <row r="311" spans="1:51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4976.3999999999996</v>
      </c>
    </row>
    <row r="312" spans="1:51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0</v>
      </c>
      <c r="AY312" s="20">
        <v>9200.0400000000009</v>
      </c>
    </row>
    <row r="313" spans="1:51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816264.18</v>
      </c>
      <c r="AY317" s="20">
        <v>0</v>
      </c>
    </row>
    <row r="318" spans="1:51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19096.150000000001</v>
      </c>
      <c r="AY318" s="17">
        <f>SUM(AY319:AY327)</f>
        <v>44648.33</v>
      </c>
    </row>
    <row r="319" spans="1:51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19096.150000000001</v>
      </c>
      <c r="AY319" s="20">
        <v>5935.72</v>
      </c>
    </row>
    <row r="320" spans="1:51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0</v>
      </c>
      <c r="AY323" s="20">
        <v>38712.61</v>
      </c>
    </row>
    <row r="324" spans="1:51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0</v>
      </c>
    </row>
    <row r="326" spans="1:51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319965.22000000003</v>
      </c>
      <c r="AY328" s="17">
        <f>SUM(AY329:AY337)</f>
        <v>221157.77</v>
      </c>
    </row>
    <row r="329" spans="1:51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45489.54</v>
      </c>
      <c r="AY329" s="20">
        <v>57648.58</v>
      </c>
    </row>
    <row r="330" spans="1:51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8733.64</v>
      </c>
      <c r="AY330" s="20">
        <v>4013.6</v>
      </c>
    </row>
    <row r="331" spans="1:51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17815.599999999999</v>
      </c>
      <c r="AY331" s="20">
        <v>0</v>
      </c>
    </row>
    <row r="332" spans="1:51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232719.23</v>
      </c>
      <c r="AY333" s="20">
        <v>103148</v>
      </c>
    </row>
    <row r="334" spans="1:51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15207.21</v>
      </c>
      <c r="AY335" s="20">
        <v>20494.75</v>
      </c>
    </row>
    <row r="336" spans="1:51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295.8</v>
      </c>
    </row>
    <row r="337" spans="1:51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35557.040000000001</v>
      </c>
    </row>
    <row r="338" spans="1:51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804.8</v>
      </c>
    </row>
    <row r="339" spans="1:51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804.8</v>
      </c>
    </row>
    <row r="340" spans="1:51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82791.8</v>
      </c>
      <c r="AY346" s="17">
        <f>SUM(AY347:AY355)</f>
        <v>48296.55</v>
      </c>
    </row>
    <row r="347" spans="1:51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5606</v>
      </c>
    </row>
    <row r="349" spans="1:51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0</v>
      </c>
      <c r="AY351" s="20">
        <v>33855.550000000003</v>
      </c>
    </row>
    <row r="352" spans="1:51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82791.8</v>
      </c>
      <c r="AY354" s="20">
        <v>0</v>
      </c>
    </row>
    <row r="355" spans="1:51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8835</v>
      </c>
    </row>
    <row r="356" spans="1:51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435108.58</v>
      </c>
      <c r="AY356" s="17">
        <f>SUM(AY357:AY361)</f>
        <v>135162.5</v>
      </c>
    </row>
    <row r="357" spans="1:51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116471.67999999999</v>
      </c>
    </row>
    <row r="358" spans="1:51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435108.58</v>
      </c>
      <c r="AY358" s="20">
        <v>18690.82</v>
      </c>
    </row>
    <row r="359" spans="1:51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55950</v>
      </c>
      <c r="AY362" s="17">
        <f>SUM(AY363:AY371)</f>
        <v>9487</v>
      </c>
    </row>
    <row r="363" spans="1:51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29929</v>
      </c>
      <c r="AY364" s="20">
        <v>6399</v>
      </c>
    </row>
    <row r="365" spans="1:51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26021</v>
      </c>
      <c r="AY367" s="20">
        <v>3088</v>
      </c>
    </row>
    <row r="368" spans="1:51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7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669056.93999999994</v>
      </c>
      <c r="AY372" s="13">
        <f>AY373+AY385+AY391+AY403+AY416+AY423+AY433+AY436+AY447</f>
        <v>521409.11</v>
      </c>
    </row>
    <row r="373" spans="1:51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0</v>
      </c>
      <c r="AY385" s="15">
        <f>AY386+AY390</f>
        <v>0</v>
      </c>
    </row>
    <row r="386" spans="1:51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669056.93999999994</v>
      </c>
      <c r="AY403" s="15">
        <f>AY404+AY406+AY408+AY414</f>
        <v>518409.11</v>
      </c>
    </row>
    <row r="404" spans="1:51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669056.93999999994</v>
      </c>
      <c r="AY404" s="17">
        <f>SUM(AY405)</f>
        <v>518409.11</v>
      </c>
    </row>
    <row r="405" spans="1:51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669056.93999999994</v>
      </c>
      <c r="AY405" s="20">
        <v>518409.11</v>
      </c>
    </row>
    <row r="406" spans="1:51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0</v>
      </c>
      <c r="AY408" s="17">
        <f>SUM(AY409:AY413)</f>
        <v>0</v>
      </c>
    </row>
    <row r="409" spans="1:51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0</v>
      </c>
    </row>
    <row r="410" spans="1:51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0</v>
      </c>
      <c r="AY411" s="20">
        <v>0</v>
      </c>
    </row>
    <row r="412" spans="1:51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3000</v>
      </c>
    </row>
    <row r="437" spans="1:51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3000</v>
      </c>
    </row>
    <row r="438" spans="1:51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3000</v>
      </c>
    </row>
    <row r="439" spans="1:51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0</v>
      </c>
      <c r="AY477" s="13">
        <f>AY478+AY489+AY494+AY499+AY502</f>
        <v>0</v>
      </c>
    </row>
    <row r="478" spans="1:51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0</v>
      </c>
      <c r="AY478" s="15">
        <f>AY479+AY483</f>
        <v>0</v>
      </c>
    </row>
    <row r="479" spans="1:51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0</v>
      </c>
      <c r="AY479" s="17">
        <f>SUM(AY480:AY482)</f>
        <v>0</v>
      </c>
    </row>
    <row r="480" spans="1:51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0</v>
      </c>
      <c r="AY480" s="20">
        <v>0</v>
      </c>
    </row>
    <row r="481" spans="1:51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629651.80999999994</v>
      </c>
      <c r="AY507" s="13">
        <f>AY508+AY517+AY520+AY526+AY528+AY530</f>
        <v>438960.77</v>
      </c>
    </row>
    <row r="508" spans="1:51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629651.80999999994</v>
      </c>
      <c r="AY508" s="15">
        <f>SUM(AY509:AY516)</f>
        <v>435930.77</v>
      </c>
    </row>
    <row r="509" spans="1:51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100428.96</v>
      </c>
      <c r="AY511" s="17">
        <v>435930.77</v>
      </c>
    </row>
    <row r="512" spans="1:51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529222.85</v>
      </c>
      <c r="AY513" s="17">
        <v>0</v>
      </c>
    </row>
    <row r="514" spans="1:51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3030</v>
      </c>
    </row>
    <row r="531" spans="1:51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3030</v>
      </c>
    </row>
    <row r="540" spans="1:51" ht="15.7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>
      <c r="A543" s="29"/>
      <c r="B543" s="51" t="s">
        <v>1056</v>
      </c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  <c r="AM543" s="51"/>
      <c r="AN543" s="51"/>
      <c r="AO543" s="51"/>
      <c r="AP543" s="51"/>
      <c r="AQ543" s="51"/>
      <c r="AR543" s="51"/>
      <c r="AS543" s="51"/>
      <c r="AT543" s="51"/>
      <c r="AU543" s="51"/>
      <c r="AV543" s="51"/>
      <c r="AW543" s="51"/>
      <c r="AX543" s="30">
        <f>AX186+AX372+AX453+AX477+AX507+AX540</f>
        <v>15732625.469999999</v>
      </c>
      <c r="AY543" s="30">
        <f>AY186+AY372+AY453+AY477+AY507+AY540</f>
        <v>13064639.65</v>
      </c>
    </row>
    <row r="544" spans="1:51" ht="16.5" customHeight="1" thickBot="1">
      <c r="B544" s="52" t="s">
        <v>1057</v>
      </c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31">
        <f>AX184-AX543</f>
        <v>1824169.3800000027</v>
      </c>
      <c r="AY544" s="31">
        <f>AY184-AY543</f>
        <v>-254983.87999999896</v>
      </c>
    </row>
    <row r="545" spans="2:51" ht="15.75" thickTop="1"/>
    <row r="546" spans="2:51" ht="18.75">
      <c r="B546" s="34" t="s">
        <v>1058</v>
      </c>
    </row>
    <row r="547" spans="2:51">
      <c r="B547" s="1"/>
    </row>
    <row r="548" spans="2:51">
      <c r="B548" s="40"/>
      <c r="AG548" s="49" t="s">
        <v>1066</v>
      </c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</row>
    <row r="549" spans="2:51" ht="8.25" customHeight="1"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</row>
    <row r="550" spans="2:51"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</row>
    <row r="551" spans="2:51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  <c r="AV551" s="53" t="s">
        <v>1059</v>
      </c>
      <c r="AW551" s="53"/>
      <c r="AX551" s="53"/>
      <c r="AY551" s="53"/>
    </row>
    <row r="552" spans="2:51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4" t="s">
        <v>1062</v>
      </c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4" t="s">
        <v>1063</v>
      </c>
      <c r="AW552" s="54"/>
      <c r="AX552" s="54"/>
      <c r="AY552" s="54"/>
    </row>
    <row r="553" spans="2:51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5"/>
      <c r="AW553" s="55"/>
      <c r="AX553" s="55"/>
      <c r="AY553" s="55"/>
    </row>
    <row r="554" spans="2:51" ht="15.75" customHeight="1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7" t="s">
        <v>1064</v>
      </c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8" t="s">
        <v>1065</v>
      </c>
      <c r="AW554" s="48"/>
      <c r="AX554" s="48"/>
      <c r="AY554" s="48"/>
    </row>
    <row r="555" spans="2:51" ht="15" customHeight="1">
      <c r="D555" s="39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S555" s="39"/>
      <c r="AV555" s="48"/>
      <c r="AW555" s="48"/>
      <c r="AX555" s="48"/>
      <c r="AY555" s="48"/>
    </row>
    <row r="556" spans="2:51"/>
    <row r="557" spans="2:51" hidden="1"/>
    <row r="558" spans="2:51" hidden="1"/>
    <row r="559" spans="2:51" hidden="1"/>
    <row r="560" spans="2:51" hidden="1"/>
    <row r="561"/>
    <row r="562"/>
    <row r="563"/>
    <row r="564"/>
  </sheetData>
  <sheetProtection algorithmName="SHA-512" hashValue="wap8i1euvS90rHDYciImOtD+avQhKVivKvrwH0+Xv93VftkkE/MSjJBrmK/75xvj7qbVPTDLA3fT8yPwEm9rUQ==" saltValue="ShR3FN+aR7a0QLKJmBCc3g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Shaggy</cp:lastModifiedBy>
  <dcterms:created xsi:type="dcterms:W3CDTF">2021-12-07T19:32:18Z</dcterms:created>
  <dcterms:modified xsi:type="dcterms:W3CDTF">2023-08-18T17:46:20Z</dcterms:modified>
</cp:coreProperties>
</file>