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J6YlQdgmbVLaECNGkeqoRxEghlEG7GcHUD1eC4VKKo1YCZyTCmt2H0nzLyG9AR4bJUgJnMcSo6DXljum9RtH5w==" workbookSaltValue="/yH86pVLO5zXsTJB2PDcWw==" workbookSpinCount="100000" lockStructure="1"/>
  <bookViews>
    <workbookView xWindow="0" yWindow="0" windowWidth="19200" windowHeight="10995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287" i="1" s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<sst xmlns="http://schemas.openxmlformats.org/spreadsheetml/2006/main" count="1086" uniqueCount="1067">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</sst>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2489446.9900000002</v>
      </c>
      <c r="AY7" s="13">
        <f>AY8+AY29+AY35+AY40+AY72+AY81+AY102+AY114</f>
        <v>1291342.73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0</v>
      </c>
      <c r="AY8" s="15">
        <f>AY9+AY11+AY15+AY16+AY17+AY18+AY19+AY25+AY27</f>
        <v>0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0</v>
      </c>
      <c r="AY11" s="17">
        <f>SUM(AY12:AY14)</f>
        <v>0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0</v>
      </c>
      <c r="AY12" s="20">
        <v>0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0</v>
      </c>
      <c r="AY19" s="17">
        <f>SUM(AY20:AY24)</f>
        <v>0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0</v>
      </c>
      <c r="AY40" s="15">
        <f>AY41+AY46+AY47+AY62+AY68+AY70</f>
        <v>0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0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0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0</v>
      </c>
      <c r="AY47" s="17">
        <f>SUM(AY48:AY61)</f>
        <v>0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0</v>
      </c>
      <c r="AY48" s="20">
        <v>0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0</v>
      </c>
      <c r="AY50" s="20">
        <v>0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0</v>
      </c>
      <c r="AY61" s="20">
        <v>0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0</v>
      </c>
      <c r="AY72" s="15">
        <f>AY73+AY76+AY77+AY78+AY80</f>
        <v>0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0</v>
      </c>
      <c r="AY73" s="17">
        <f>SUM(AY74:AY75)</f>
        <v>0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14086.73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14086.73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14086.73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2489446.9900000002</v>
      </c>
      <c r="AY102" s="15">
        <f>AY103+AY105+AY106+AY108+AY109+AY110+AY111+AY113</f>
        <v>1277256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2489446.9900000002</v>
      </c>
      <c r="AY106" s="17">
        <f>SUM(AY107)</f>
        <v>1277256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2489446.9900000002</v>
      </c>
      <c r="AY107" s="20">
        <v>1277256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13678916.530000001</v>
      </c>
      <c r="AY117" s="13">
        <f>AY118+AY149</f>
        <v>9829174.9600000009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1244556.73</v>
      </c>
      <c r="AY118" s="15">
        <f>AY119+AY132+AY135+AY140+AY146</f>
        <v>0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0</v>
      </c>
      <c r="AY119" s="17">
        <f>SUM(AY120:AY131)</f>
        <v>0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0</v>
      </c>
      <c r="AY120" s="20">
        <v>0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0</v>
      </c>
      <c r="AY132" s="17">
        <f>SUM(AY133:AY134)</f>
        <v>0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0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0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1164545.47</v>
      </c>
      <c r="AY135" s="17">
        <f>SUM(AY136:AY139)</f>
        <v>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1164545.47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80011.259999999995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80011.259999999995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12434359.800000001</v>
      </c>
      <c r="AY149" s="15">
        <f>AY150+AY152+AY153+AY155+AY156+AY158+AY159</f>
        <v>9829174.9600000009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12434359.800000001</v>
      </c>
      <c r="AY150" s="17">
        <f>SUM(AY151)</f>
        <v>9829174.9600000009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12434359.800000001</v>
      </c>
      <c r="AY151" s="20">
        <v>9829174.9600000009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1388431.3299999998</v>
      </c>
      <c r="AY161" s="13">
        <f>AY162+AY165+AY171+AY173+AY175</f>
        <v>1689138.08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216.01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216.01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1388431.3299999998</v>
      </c>
      <c r="AY175" s="15">
        <f>SUM(AY176:AY183)</f>
        <v>1688922.07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25930.89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1362500.44</v>
      </c>
      <c r="AY183" s="26">
        <v>1688922.07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17556794.850000001</v>
      </c>
      <c r="AY184" s="27">
        <f>AY7+AY117+AY161</f>
        <v>12809655.770000001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14433916.719999999</v>
      </c>
      <c r="AY186" s="13">
        <f>AY187+AY222+AY287</f>
        <v>12104269.770000001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9177911.3200000003</v>
      </c>
      <c r="AY187" s="15">
        <f>AY188+AY193+AY198+AY207+AY212+AY219</f>
        <v>7783843.1300000008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7059577.6699999999</v>
      </c>
      <c r="AY188" s="17">
        <f>SUM(AY189:AY192)</f>
        <v>6193674.6500000004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7059577.6699999999</v>
      </c>
      <c r="AY191" s="20">
        <v>6193674.6500000004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345317.23</v>
      </c>
      <c r="AY193" s="17">
        <f>SUM(AY194:AY197)</f>
        <v>119660.53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345317.23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0</v>
      </c>
      <c r="AY195" s="20">
        <v>119660.53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0</v>
      </c>
      <c r="AY198" s="17">
        <f>SUM(AY199:AY206)</f>
        <v>1460471.19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1460471.19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1773016.42</v>
      </c>
      <c r="AY212" s="17">
        <f>SUM(AY213:AY218)</f>
        <v>10036.76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1773016.42</v>
      </c>
      <c r="AY218" s="20">
        <v>10036.76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3091055.77</v>
      </c>
      <c r="AY222" s="15">
        <f>AY223+AY232+AY236+AY246+AY256+AY264+AY267+AY273+AY277</f>
        <v>3369712.3400000003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424728.31</v>
      </c>
      <c r="AY223" s="17">
        <f>SUM(AY224:AY231)</f>
        <v>550971.10000000009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0</v>
      </c>
      <c r="AY224" s="20">
        <v>310238.84000000003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424728.31</v>
      </c>
      <c r="AY227" s="20">
        <v>1627.06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0</v>
      </c>
      <c r="AY229" s="20">
        <v>239105.2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2083389.7</v>
      </c>
      <c r="AY232" s="17">
        <f>SUM(AY233:AY235)</f>
        <v>2240951.71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0</v>
      </c>
      <c r="AY233" s="20">
        <v>2239116.75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2083389.7</v>
      </c>
      <c r="AY235" s="20">
        <v>1834.96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35724.5</v>
      </c>
      <c r="AY246" s="17">
        <f>SUM(AY247:AY255)</f>
        <v>128538.82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78.739999999999995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28550.89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15868.61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1489.46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0</v>
      </c>
      <c r="AY252" s="20">
        <v>20470.93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18894.8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31311.61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35724.5</v>
      </c>
      <c r="AY255" s="20">
        <v>11873.78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87747.76</v>
      </c>
      <c r="AY256" s="17">
        <f>SUM(AY257:AY263)</f>
        <v>15496.23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546.01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3779.17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11171.05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87747.76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338461.49</v>
      </c>
      <c r="AY264" s="17">
        <f>SUM(AY265:AY266)</f>
        <v>337741.14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338461.49</v>
      </c>
      <c r="AY265" s="20">
        <v>337741.14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98591.56</v>
      </c>
      <c r="AY267" s="17">
        <f>SUM(AY268:AY272)</f>
        <v>4324.1000000000004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98591.56</v>
      </c>
      <c r="AY268" s="20">
        <v>0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555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3769.1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22412.45</v>
      </c>
      <c r="AY277" s="17">
        <f>SUM(AY278:AY286)</f>
        <v>91689.24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0</v>
      </c>
      <c r="AY278" s="20">
        <v>262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37532.42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52693.62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1201.2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0</v>
      </c>
      <c r="AY283" s="20">
        <v>0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22412.45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2164949.63</v>
      </c>
      <c r="AY287" s="15">
        <f>AY288+AY298+AY308+AY318+AY328+AY338+AY346+AY356+AY362</f>
        <v>950714.3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298346.23999999999</v>
      </c>
      <c r="AY288" s="17">
        <v>197889.88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0</v>
      </c>
      <c r="AY289" s="20">
        <v>39143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82315.520000000004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51886.76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19660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4884.6000000000004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298346.23999999999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137427.46</v>
      </c>
      <c r="AY298" s="17">
        <f>SUM(AY299:AY307)</f>
        <v>193409.22999999998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137427.46</v>
      </c>
      <c r="AY300" s="20">
        <v>146200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5922.52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40020.71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1266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816264.18</v>
      </c>
      <c r="AY308" s="17">
        <f>SUM(AY309:AY317)</f>
        <v>99858.239999999991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71181.8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14500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4976.3999999999996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9200.0400000000009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816264.18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19096.150000000001</v>
      </c>
      <c r="AY318" s="17">
        <f>SUM(AY319:AY327)</f>
        <v>44648.33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19096.150000000001</v>
      </c>
      <c r="AY319" s="20">
        <v>5935.72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38712.61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319965.22000000003</v>
      </c>
      <c r="AY328" s="17">
        <f>SUM(AY329:AY337)</f>
        <v>221157.77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45489.54</v>
      </c>
      <c r="AY329" s="20">
        <v>57648.58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8733.64</v>
      </c>
      <c r="AY330" s="20">
        <v>4013.6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17815.599999999999</v>
      </c>
      <c r="AY331" s="20">
        <v>0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232719.23</v>
      </c>
      <c r="AY333" s="20">
        <v>103148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15207.21</v>
      </c>
      <c r="AY335" s="20">
        <v>20494.75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295.8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35557.040000000001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804.8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804.8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82791.8</v>
      </c>
      <c r="AY346" s="17">
        <f>SUM(AY347:AY355)</f>
        <v>48296.55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5606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33855.550000000003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82791.8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8835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435108.58</v>
      </c>
      <c r="AY356" s="17">
        <f>SUM(AY357:AY361)</f>
        <v>135162.5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116471.67999999999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435108.58</v>
      </c>
      <c r="AY358" s="20">
        <v>18690.82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55950</v>
      </c>
      <c r="AY362" s="17">
        <f>SUM(AY363:AY371)</f>
        <v>9487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29929</v>
      </c>
      <c r="AY364" s="20">
        <v>6399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26021</v>
      </c>
      <c r="AY367" s="20">
        <v>3088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669056.93999999994</v>
      </c>
      <c r="AY372" s="13">
        <f>AY373+AY385+AY391+AY403+AY416+AY423+AY433+AY436+AY447</f>
        <v>521409.11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669056.93999999994</v>
      </c>
      <c r="AY403" s="15">
        <f>AY404+AY406+AY408+AY414</f>
        <v>518409.11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669056.93999999994</v>
      </c>
      <c r="AY404" s="17">
        <f>SUM(AY405)</f>
        <v>518409.11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669056.93999999994</v>
      </c>
      <c r="AY405" s="20">
        <v>518409.11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3000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3000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3000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629651.80999999994</v>
      </c>
      <c r="AY507" s="13">
        <f>AY508+AY517+AY520+AY526+AY528+AY530</f>
        <v>438960.77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629651.80999999994</v>
      </c>
      <c r="AY508" s="15">
        <f>SUM(AY509:AY516)</f>
        <v>435930.77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100428.96</v>
      </c>
      <c r="AY511" s="17">
        <v>435930.77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529222.85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3030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3030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15732625.469999999</v>
      </c>
      <c r="AY543" s="30">
        <f>AY186+AY372+AY453+AY477+AY507+AY540</f>
        <v>13064639.65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1824169.3800000027</v>
      </c>
      <c r="AY544" s="31">
        <f>AY184-AY543</f>
        <v>-254983.87999999896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algorithmName="SHA-512" hashValue="wap8i1euvS90rHDYciImOtD+avQhKVivKvrwH0+Xv93VftkkE/MSjJBrmK/75xvj7qbVPTDLA3fT8yPwEm9rUQ==" saltValue="ShR3FN+aR7a0QLKJmBCc3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Shaggy</cp:lastModifiedBy>
  <dcterms:created xsi:type="dcterms:W3CDTF">2021-12-07T19:32:18Z</dcterms:created>
  <dcterms:modified xsi:type="dcterms:W3CDTF">2023-08-18T17:46:20Z</dcterms:modified>
</cp:coreProperties>
</file>