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16-31 ENERO 2023" sheetId="1" r:id="rId1"/>
    <sheet name="Hoja1" sheetId="2" r:id="rId2"/>
  </sheets>
  <definedNames>
    <definedName name="_xlnm.Print_Area" localSheetId="0">'16-31 ENERO 2023'!$A$1:$T$157</definedName>
  </definedNames>
  <calcPr calcId="125725"/>
</workbook>
</file>

<file path=xl/calcChain.xml><?xml version="1.0" encoding="utf-8"?>
<calcChain xmlns="http://schemas.openxmlformats.org/spreadsheetml/2006/main">
  <c r="R155" i="1"/>
  <c r="R157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S123"/>
  <c r="R123"/>
  <c r="Q123"/>
  <c r="P123"/>
  <c r="O123"/>
  <c r="N123"/>
  <c r="M123"/>
  <c r="L123"/>
  <c r="K123"/>
  <c r="J123"/>
  <c r="I123"/>
  <c r="H123"/>
  <c r="G123"/>
  <c r="F123"/>
  <c r="E123"/>
  <c r="D123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S95"/>
  <c r="R95"/>
  <c r="Q95"/>
  <c r="P95"/>
  <c r="O95"/>
  <c r="N95"/>
  <c r="M95"/>
  <c r="L95"/>
  <c r="K95"/>
  <c r="J95"/>
  <c r="I95"/>
  <c r="H95"/>
  <c r="G95"/>
  <c r="F95"/>
  <c r="E95"/>
  <c r="D95"/>
  <c r="C95"/>
  <c r="S83"/>
  <c r="R83"/>
  <c r="Q83"/>
  <c r="P83"/>
  <c r="O83"/>
  <c r="N83"/>
  <c r="M83"/>
  <c r="L83"/>
  <c r="K83"/>
  <c r="J83"/>
  <c r="I83"/>
  <c r="H83"/>
  <c r="G83"/>
  <c r="F83"/>
  <c r="E83"/>
  <c r="D83"/>
  <c r="C83"/>
  <c r="S76"/>
  <c r="R76"/>
  <c r="Q76"/>
  <c r="P76"/>
  <c r="O76"/>
  <c r="N76"/>
  <c r="M76"/>
  <c r="L76"/>
  <c r="K76"/>
  <c r="J76"/>
  <c r="I76"/>
  <c r="H76"/>
  <c r="G76"/>
  <c r="F76"/>
  <c r="E76"/>
  <c r="D76"/>
  <c r="C76"/>
  <c r="S67"/>
  <c r="R67"/>
  <c r="Q67"/>
  <c r="P67"/>
  <c r="O67"/>
  <c r="N67"/>
  <c r="M67"/>
  <c r="L67"/>
  <c r="K67"/>
  <c r="J67"/>
  <c r="I67"/>
  <c r="H67"/>
  <c r="G67"/>
  <c r="F67"/>
  <c r="E67"/>
  <c r="D67"/>
  <c r="C67"/>
  <c r="S61"/>
  <c r="R61"/>
  <c r="Q61"/>
  <c r="P61"/>
  <c r="O61"/>
  <c r="N61"/>
  <c r="M61"/>
  <c r="L61"/>
  <c r="K61"/>
  <c r="J61"/>
  <c r="I61"/>
  <c r="H61"/>
  <c r="G61"/>
  <c r="F61"/>
  <c r="E61"/>
  <c r="D61"/>
  <c r="C61"/>
  <c r="S50"/>
  <c r="R50"/>
  <c r="Q50"/>
  <c r="P50"/>
  <c r="O50"/>
  <c r="N50"/>
  <c r="M50"/>
  <c r="L50"/>
  <c r="K50"/>
  <c r="J50"/>
  <c r="I50"/>
  <c r="H50"/>
  <c r="G50"/>
  <c r="F50"/>
  <c r="E50"/>
  <c r="D50"/>
  <c r="C50"/>
  <c r="S39"/>
  <c r="R39"/>
  <c r="Q39"/>
  <c r="P39"/>
  <c r="O39"/>
  <c r="N39"/>
  <c r="M39"/>
  <c r="L39"/>
  <c r="K39"/>
  <c r="J39"/>
  <c r="I39"/>
  <c r="H39"/>
  <c r="G39"/>
  <c r="F39"/>
  <c r="E39"/>
  <c r="D39"/>
  <c r="C39"/>
  <c r="S20"/>
  <c r="R20"/>
  <c r="Q20"/>
  <c r="P20"/>
  <c r="O20"/>
  <c r="N20"/>
  <c r="M20"/>
  <c r="L20"/>
  <c r="K20"/>
  <c r="J20"/>
  <c r="I20"/>
  <c r="H20"/>
  <c r="G20"/>
  <c r="F20"/>
  <c r="E20"/>
  <c r="D20"/>
  <c r="C20"/>
  <c r="S13"/>
  <c r="R13"/>
  <c r="R153" s="1"/>
  <c r="Q13"/>
  <c r="P13"/>
  <c r="P153" s="1"/>
  <c r="O13"/>
  <c r="N13"/>
  <c r="N153" s="1"/>
  <c r="M13"/>
  <c r="L13"/>
  <c r="L153" s="1"/>
  <c r="K13"/>
  <c r="J13"/>
  <c r="J153" s="1"/>
  <c r="I13"/>
  <c r="H13"/>
  <c r="H153" s="1"/>
  <c r="G13"/>
  <c r="F13"/>
  <c r="F153" s="1"/>
  <c r="E13"/>
  <c r="D13"/>
  <c r="D153" s="1"/>
  <c r="R156"/>
  <c r="C123"/>
  <c r="C13"/>
  <c r="E153" l="1"/>
  <c r="I153"/>
  <c r="M153"/>
  <c r="Q153"/>
  <c r="G153"/>
  <c r="K153"/>
  <c r="O153"/>
  <c r="S153"/>
</calcChain>
</file>

<file path=xl/sharedStrings.xml><?xml version="1.0" encoding="utf-8"?>
<sst xmlns="http://schemas.openxmlformats.org/spreadsheetml/2006/main" count="594" uniqueCount="220">
  <si>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</si>
  <si>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</si>
  <si>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</si>
  <si>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</si>
  <si>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</si>
  <si>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</si>
  <si>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</si>
  <si>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</si>
  <si>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</si>
  <si>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</si>
  <si>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</si>
  <si>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en Subsidio para el empleo</t>
  </si>
  <si>
    <t>Ajuste al neto</t>
  </si>
  <si>
    <t>ISR de ajuste mensual</t>
  </si>
  <si>
    <t>ISR ajustado por subsidio</t>
  </si>
  <si>
    <t>Ajuste al Subsidio Causado</t>
  </si>
  <si>
    <t>*TOTAL* *DEDUCCIONES*</t>
  </si>
  <si>
    <t>*NETO*</t>
  </si>
  <si>
    <t>Departamento 19 ADMINISTRACION Y FINANZAS</t>
  </si>
  <si>
    <t>043</t>
  </si>
  <si>
    <t>Alvarez Cruz Ma. Mercedes</t>
  </si>
  <si>
    <t>371</t>
  </si>
  <si>
    <t>Labra Amezcua Jorge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</si>
  <si>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</si>
  <si>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</si>
  <si>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</si>
  <si>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</si>
  <si>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</si>
  <si>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370</t>
  </si>
  <si>
    <t>Lepe Domimguez Ana Patricia</t>
  </si>
  <si>
    <t>183</t>
  </si>
  <si>
    <t>Lopez Andrade Claudia Gabriela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</si>
  <si>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</si>
  <si>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</si>
  <si>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</si>
  <si>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</si>
  <si>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</si>
  <si>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</si>
  <si>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</si>
  <si>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369</t>
  </si>
  <si>
    <t>Flores  Contreras Dora Araceli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</si>
  <si>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</si>
  <si>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</si>
  <si>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</si>
  <si>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</si>
  <si>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</si>
  <si>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</si>
  <si>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</si>
  <si>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</si>
  <si>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</si>
  <si>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</si>
  <si>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</si>
  <si>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</si>
  <si>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</si>
  <si>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</si>
  <si>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</si>
  <si>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</si>
  <si>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</si>
  <si>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</si>
  <si>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</si>
  <si>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</si>
  <si>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</si>
  <si>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</si>
  <si>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</si>
  <si>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</si>
  <si>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</si>
  <si>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</si>
  <si>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</si>
  <si>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238</t>
  </si>
  <si>
    <t>Garcia  Ortiz Maria Guadalupe</t>
  </si>
  <si>
    <t>359</t>
  </si>
  <si>
    <t>Gomez Rios Dayanara</t>
  </si>
  <si>
    <t>264</t>
  </si>
  <si>
    <t>Ramos Rodriguez Montserrath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</si>
  <si>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</si>
  <si>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</si>
  <si>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</si>
  <si>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</si>
  <si>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</si>
  <si>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</si>
  <si>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</si>
  <si>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</si>
  <si>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</si>
  <si>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054</t>
  </si>
  <si>
    <t>Flores Ramos Teresa</t>
  </si>
  <si>
    <t>334</t>
  </si>
  <si>
    <t>Flores Valdovinos Monserrat</t>
  </si>
  <si>
    <t>367</t>
  </si>
  <si>
    <t>Napoles Martinez Marcela Berenice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</si>
  <si>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</si>
  <si>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</si>
  <si>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</si>
  <si>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</si>
  <si>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</si>
  <si>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</si>
  <si>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</si>
  <si>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</si>
  <si>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</si>
  <si>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</si>
  <si>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</si>
  <si>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</si>
  <si>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</si>
  <si>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</si>
  <si>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</si>
  <si>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</si>
  <si>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</si>
  <si>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</si>
  <si>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</si>
  <si>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</si>
  <si>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</si>
  <si>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</si>
  <si>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</si>
  <si>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</si>
  <si>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</si>
  <si>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</si>
  <si>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</si>
  <si>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</si>
  <si>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</si>
  <si>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</si>
  <si>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260</t>
  </si>
  <si>
    <t>Cervantes Garcia Odalys</t>
  </si>
  <si>
    <t>368</t>
  </si>
  <si>
    <t>González Villarruel Ma Cristina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</si>
  <si>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</si>
  <si>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</si>
  <si>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</si>
  <si>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</si>
  <si>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</si>
  <si>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</si>
  <si>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</si>
  <si>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</si>
  <si>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353</t>
  </si>
  <si>
    <t>Zuñiga  Lerma Zyanya Denisse</t>
  </si>
  <si>
    <t>Departamento 14 DIRECCION GENERAL</t>
  </si>
  <si>
    <t>343</t>
  </si>
  <si>
    <t>Barajas Adame Ana Esmeralda</t>
  </si>
  <si>
    <t>052</t>
  </si>
  <si>
    <t>Flores Herrera Juan Gabriel</t>
  </si>
  <si>
    <t>058</t>
  </si>
  <si>
    <t>Gomez Herrera Liliana</t>
  </si>
  <si>
    <t>344</t>
  </si>
  <si>
    <t>Licona Godinez Efrain</t>
  </si>
  <si>
    <t>366</t>
  </si>
  <si>
    <t>Luna Zuno Fernando Jose</t>
  </si>
  <si>
    <t>222</t>
  </si>
  <si>
    <t>Maldonado Magaña Ana Estela</t>
  </si>
  <si>
    <t>361</t>
  </si>
  <si>
    <t>Moreno Duran Samuel Ulises</t>
  </si>
  <si>
    <t>157</t>
  </si>
  <si>
    <t>Ramirez  Jaramillo Victor Manuel</t>
  </si>
  <si>
    <t>352</t>
  </si>
  <si>
    <t>Retana Castellanos Melissa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</si>
  <si>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</si>
  <si>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</si>
  <si>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</si>
  <si>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</si>
  <si>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</si>
  <si>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</si>
  <si>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</si>
  <si>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</si>
  <si>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</si>
  <si>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</si>
  <si>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</si>
  <si>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</si>
  <si>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</si>
  <si>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365</t>
  </si>
  <si>
    <t>Reynaga De Alba Karla Leticia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</si>
  <si>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</si>
  <si>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</si>
  <si>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</si>
  <si>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</si>
  <si>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</si>
  <si>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</si>
  <si>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</si>
  <si>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</si>
  <si>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</si>
  <si>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</si>
  <si>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</si>
  <si>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</si>
  <si>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</si>
  <si>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</si>
  <si>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</si>
  <si>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</si>
  <si>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</si>
  <si>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</si>
  <si>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</si>
  <si>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</si>
  <si>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</si>
  <si>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</si>
  <si>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</si>
  <si>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</si>
  <si>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</si>
  <si>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</si>
  <si>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</si>
  <si>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</si>
  <si>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</si>
  <si>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</si>
  <si>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</si>
  <si>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</si>
  <si>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</si>
  <si>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</si>
  <si>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</si>
  <si>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</si>
  <si>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</si>
  <si>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TRANSFERENCIA</t>
  </si>
  <si>
    <t>TOTAL NOMINA</t>
  </si>
  <si>
    <t>Alta 16/01/23</t>
  </si>
  <si>
    <t>Cambio puesto</t>
  </si>
  <si>
    <t>Vacaciones</t>
  </si>
  <si>
    <t>1Falta</t>
  </si>
  <si>
    <t>Prestamo 1/10</t>
  </si>
  <si>
    <t>Incremento Salario</t>
  </si>
  <si>
    <t>Prestamo 4/10</t>
  </si>
  <si>
    <t>cambio puesto</t>
  </si>
  <si>
    <t>1 Falta- Prestamo 2/8</t>
  </si>
  <si>
    <t>SISTEMA PARA EL DESARROLLO INTEGRA DE LA FAMILIA DEL</t>
  </si>
  <si>
    <t>MUNCIPIO DE OCOTLÁN JALISCO</t>
  </si>
  <si>
    <t xml:space="preserve">Periodo 2 al 2 Quincenal del 16/01/2023 al 31/01/2023                                      </t>
  </si>
  <si>
    <t>PAGO CHEQUE NOMINA (MANUEL-ANA PATRICIA)</t>
  </si>
  <si>
    <t>0476973035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</si>
</sst>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_ ;[Red]\-0\ "/>
  </numFmts>
  <fonts count="12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164" fontId="1" fillId="0" borderId="2" xfId="0" applyNumberFormat="1" applyFont="1" applyBorder="1"/>
    <xf numFmtId="164" fontId="6" fillId="0" borderId="2" xfId="0" applyNumberFormat="1" applyFont="1" applyBorder="1"/>
    <xf numFmtId="164" fontId="1" fillId="0" borderId="0" xfId="0" applyNumberFormat="1" applyFont="1" applyFill="1"/>
    <xf numFmtId="164" fontId="1" fillId="0" borderId="2" xfId="0" applyNumberFormat="1" applyFont="1" applyFill="1" applyBorder="1"/>
    <xf numFmtId="164" fontId="1" fillId="0" borderId="0" xfId="0" applyNumberFormat="1" applyFont="1" applyFill="1" applyAlignment="1">
      <alignment horizontal="right"/>
    </xf>
    <xf numFmtId="164" fontId="6" fillId="0" borderId="2" xfId="0" applyNumberFormat="1" applyFont="1" applyFill="1" applyBorder="1"/>
    <xf numFmtId="164" fontId="6" fillId="0" borderId="0" xfId="0" applyNumberFormat="1" applyFont="1" applyFill="1"/>
    <xf numFmtId="164" fontId="1" fillId="3" borderId="0" xfId="0" applyNumberFormat="1" applyFont="1" applyFill="1"/>
    <xf numFmtId="164" fontId="1" fillId="3" borderId="2" xfId="0" applyNumberFormat="1" applyFont="1" applyFill="1" applyBorder="1"/>
    <xf numFmtId="164" fontId="6" fillId="0" borderId="2" xfId="0" applyNumberFormat="1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64" fontId="9" fillId="0" borderId="0" xfId="0" applyNumberFormat="1" applyFont="1"/>
    <xf numFmtId="164" fontId="5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9" fontId="6" fillId="2" borderId="5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49" fontId="6" fillId="0" borderId="6" xfId="0" applyNumberFormat="1" applyFont="1" applyBorder="1"/>
    <xf numFmtId="164" fontId="1" fillId="0" borderId="7" xfId="0" applyNumberFormat="1" applyFont="1" applyBorder="1"/>
    <xf numFmtId="49" fontId="1" fillId="0" borderId="2" xfId="0" applyNumberFormat="1" applyFont="1" applyBorder="1"/>
    <xf numFmtId="49" fontId="1" fillId="3" borderId="2" xfId="0" applyNumberFormat="1" applyFont="1" applyFill="1" applyBorder="1"/>
    <xf numFmtId="164" fontId="1" fillId="3" borderId="2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/>
    <xf numFmtId="164" fontId="9" fillId="0" borderId="0" xfId="0" applyNumberFormat="1" applyFont="1" applyAlignment="1">
      <alignment horizontal="right"/>
    </xf>
    <xf numFmtId="165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1" fillId="0" borderId="4" xfId="0" applyNumberFormat="1" applyFont="1" applyFill="1" applyBorder="1" applyAlignment="1" applyProtection="1">
      <alignment horizontal="center"/>
      <protection locked="0"/>
    </xf>
    <xf numFmtId="165" fontId="1" fillId="0" borderId="8" xfId="0" applyNumberFormat="1" applyFont="1" applyFill="1" applyBorder="1" applyAlignment="1" applyProtection="1">
      <alignment horizontal="center"/>
      <protection locked="0"/>
    </xf>
    <xf numFmtId="49" fontId="1" fillId="0" borderId="8" xfId="0" applyNumberFormat="1" applyFont="1" applyFill="1" applyBorder="1" applyAlignment="1" applyProtection="1">
      <alignment horizontal="center"/>
      <protection locked="0"/>
    </xf>
    <xf numFmtId="4" fontId="1" fillId="0" borderId="2" xfId="0" applyNumberFormat="1" applyFont="1" applyFill="1" applyBorder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1</xdr:col>
      <xdr:colOff>1500759</xdr:colOff>
      <xdr:row>5</xdr:row>
      <xdr:rowOff>76200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1"/>
          <a:ext cx="1500758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7"/>
  <sheetViews>
    <sheetView tabSelected="1" workbookViewId="0">
      <pane xSplit="2" ySplit="8" topLeftCell="G9" activePane="bottomRight" state="frozen"/>
      <selection pane="topRight" activeCell="C1" sqref="C1"/>
      <selection pane="bottomLeft" activeCell="A9" sqref="A9"/>
      <selection pane="bottomRight" activeCell="S3" sqref="S3"/>
    </sheetView>
  </sheetViews>
  <sheetFormatPr baseColWidth="10" defaultRowHeight="11.25"/>
  <cols>
    <col min="1" max="1" width="4.85546875" style="2" customWidth="1"/>
    <col min="2" max="2" width="22.5703125" style="1" customWidth="1"/>
    <col min="3" max="3" width="10.140625" style="1" customWidth="1"/>
    <col min="4" max="6" width="9.7109375" style="1" customWidth="1"/>
    <col min="7" max="7" width="13.5703125" style="1" customWidth="1"/>
    <col min="8" max="8" width="9.28515625" style="1" customWidth="1"/>
    <col min="9" max="9" width="8.85546875" style="1" customWidth="1"/>
    <col min="10" max="10" width="9.5703125" style="1" customWidth="1"/>
    <col min="11" max="11" width="9.7109375" style="1" customWidth="1"/>
    <col min="12" max="12" width="11.140625" style="1" customWidth="1"/>
    <col min="13" max="13" width="9.85546875" style="1" customWidth="1"/>
    <col min="14" max="14" width="10.42578125" style="1" customWidth="1"/>
    <col min="15" max="15" width="9" style="1" customWidth="1"/>
    <col min="16" max="16" width="8" style="1" customWidth="1"/>
    <col min="17" max="17" width="10.5703125" style="1" customWidth="1"/>
    <col min="18" max="18" width="15.7109375" style="1" customWidth="1"/>
    <col min="19" max="19" width="10.28515625" style="1" customWidth="1"/>
    <col min="20" max="20" width="15.28515625" style="31" bestFit="1" customWidth="1"/>
    <col min="21" max="16384" width="11.42578125" style="1"/>
  </cols>
  <sheetData>
    <row r="1" spans="1:20" ht="18" customHeight="1">
      <c r="A1" s="6"/>
      <c r="B1" s="14" t="s">
        <v>203</v>
      </c>
      <c r="C1" s="14"/>
      <c r="D1" s="15"/>
      <c r="P1" s="31"/>
      <c r="T1" s="41"/>
    </row>
    <row r="2" spans="1:20" ht="24.95" customHeight="1">
      <c r="A2" s="7"/>
      <c r="B2" s="16" t="s">
        <v>215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31"/>
      <c r="T2" s="41"/>
    </row>
    <row r="3" spans="1:20" ht="18.75" customHeight="1">
      <c r="B3" s="32" t="s">
        <v>216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1"/>
      <c r="T3" s="41"/>
    </row>
    <row r="4" spans="1:20">
      <c r="P4" s="31"/>
      <c r="T4" s="41"/>
    </row>
    <row r="5" spans="1:20" ht="15" customHeight="1">
      <c r="B5" s="33" t="s">
        <v>217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1"/>
      <c r="T5" s="41"/>
    </row>
    <row r="6" spans="1:20">
      <c r="B6" s="4"/>
      <c r="C6" s="4"/>
      <c r="P6" s="31"/>
      <c r="T6" s="41"/>
    </row>
    <row r="8" spans="1:20" s="3" customFormat="1" ht="45.75" thickBot="1">
      <c r="A8" s="34" t="s">
        <v>0</v>
      </c>
      <c r="B8" s="35" t="s">
        <v>1</v>
      </c>
      <c r="C8" s="8"/>
      <c r="D8" s="8" t="s">
        <v>2</v>
      </c>
      <c r="E8" s="8" t="s">
        <v>3</v>
      </c>
      <c r="F8" s="8" t="s">
        <v>4</v>
      </c>
      <c r="G8" s="9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8" t="s">
        <v>13</v>
      </c>
      <c r="P8" s="8" t="s">
        <v>14</v>
      </c>
      <c r="Q8" s="8" t="s">
        <v>15</v>
      </c>
      <c r="R8" s="9" t="s">
        <v>16</v>
      </c>
      <c r="S8" s="10" t="s">
        <v>17</v>
      </c>
      <c r="T8" s="42"/>
    </row>
    <row r="9" spans="1:20" ht="12" thickTop="1">
      <c r="A9" s="36" t="s">
        <v>18</v>
      </c>
      <c r="B9" s="37"/>
    </row>
    <row r="10" spans="1:20">
      <c r="A10" s="38" t="s">
        <v>19</v>
      </c>
      <c r="B10" s="17" t="s">
        <v>20</v>
      </c>
      <c r="C10" s="17">
        <v>4768.5</v>
      </c>
      <c r="D10" s="17">
        <v>4768.5</v>
      </c>
      <c r="E10" s="17">
        <v>0</v>
      </c>
      <c r="F10" s="17">
        <v>0</v>
      </c>
      <c r="G10" s="17">
        <v>4768.5</v>
      </c>
      <c r="H10" s="17">
        <v>0</v>
      </c>
      <c r="I10" s="17">
        <v>0</v>
      </c>
      <c r="J10" s="17">
        <v>362.35</v>
      </c>
      <c r="K10" s="17">
        <v>362.35</v>
      </c>
      <c r="L10" s="17">
        <v>0</v>
      </c>
      <c r="M10" s="17">
        <v>0</v>
      </c>
      <c r="N10" s="17">
        <v>-0.05</v>
      </c>
      <c r="O10" s="17">
        <v>0</v>
      </c>
      <c r="P10" s="17">
        <v>0</v>
      </c>
      <c r="Q10" s="17">
        <v>0</v>
      </c>
      <c r="R10" s="17">
        <v>362.3</v>
      </c>
      <c r="S10" s="17">
        <v>4406.2</v>
      </c>
    </row>
    <row r="11" spans="1:20" s="24" customFormat="1">
      <c r="A11" s="39" t="s">
        <v>21</v>
      </c>
      <c r="B11" s="25" t="s">
        <v>22</v>
      </c>
      <c r="C11" s="25">
        <v>6900</v>
      </c>
      <c r="D11" s="25">
        <v>6900</v>
      </c>
      <c r="E11" s="25">
        <v>0</v>
      </c>
      <c r="F11" s="25">
        <v>0</v>
      </c>
      <c r="G11" s="25">
        <v>6900</v>
      </c>
      <c r="H11" s="25">
        <v>0</v>
      </c>
      <c r="I11" s="25">
        <v>0</v>
      </c>
      <c r="J11" s="25">
        <v>676.34</v>
      </c>
      <c r="K11" s="25">
        <v>676.34</v>
      </c>
      <c r="L11" s="25">
        <v>0</v>
      </c>
      <c r="M11" s="25">
        <v>0</v>
      </c>
      <c r="N11" s="25">
        <v>0.06</v>
      </c>
      <c r="O11" s="25">
        <v>0</v>
      </c>
      <c r="P11" s="25">
        <v>0</v>
      </c>
      <c r="Q11" s="25">
        <v>0</v>
      </c>
      <c r="R11" s="25">
        <v>676.4</v>
      </c>
      <c r="S11" s="25">
        <v>6223.6</v>
      </c>
      <c r="T11" s="43" t="s">
        <v>206</v>
      </c>
    </row>
    <row r="12" spans="1:20" s="5" customFormat="1">
      <c r="A12" s="12" t="s">
        <v>23</v>
      </c>
      <c r="C12" s="5" t="s">
        <v>24</v>
      </c>
      <c r="D12" s="5" t="s">
        <v>24</v>
      </c>
      <c r="E12" s="5" t="s">
        <v>24</v>
      </c>
      <c r="F12" s="5" t="s">
        <v>24</v>
      </c>
      <c r="G12" s="5" t="s">
        <v>24</v>
      </c>
      <c r="H12" s="5" t="s">
        <v>24</v>
      </c>
      <c r="I12" s="5" t="s">
        <v>24</v>
      </c>
      <c r="J12" s="5" t="s">
        <v>24</v>
      </c>
      <c r="K12" s="5" t="s">
        <v>24</v>
      </c>
      <c r="L12" s="5" t="s">
        <v>24</v>
      </c>
      <c r="M12" s="5" t="s">
        <v>24</v>
      </c>
      <c r="N12" s="5" t="s">
        <v>24</v>
      </c>
      <c r="O12" s="5" t="s">
        <v>24</v>
      </c>
      <c r="P12" s="5" t="s">
        <v>24</v>
      </c>
      <c r="Q12" s="5" t="s">
        <v>24</v>
      </c>
      <c r="R12" s="5" t="s">
        <v>24</v>
      </c>
      <c r="S12" s="5" t="s">
        <v>24</v>
      </c>
      <c r="T12" s="44"/>
    </row>
    <row r="13" spans="1:20">
      <c r="C13" s="18">
        <f>SUM(C10:C12)</f>
        <v>11668.5</v>
      </c>
      <c r="D13" s="18">
        <f t="shared" ref="D13:S13" si="0">SUM(D10:D12)</f>
        <v>11668.5</v>
      </c>
      <c r="E13" s="18">
        <f t="shared" si="0"/>
        <v>0</v>
      </c>
      <c r="F13" s="18">
        <f t="shared" si="0"/>
        <v>0</v>
      </c>
      <c r="G13" s="18">
        <f t="shared" si="0"/>
        <v>11668.5</v>
      </c>
      <c r="H13" s="18">
        <f t="shared" si="0"/>
        <v>0</v>
      </c>
      <c r="I13" s="18">
        <f t="shared" si="0"/>
        <v>0</v>
      </c>
      <c r="J13" s="18">
        <f t="shared" si="0"/>
        <v>1038.69</v>
      </c>
      <c r="K13" s="18">
        <f t="shared" si="0"/>
        <v>1038.69</v>
      </c>
      <c r="L13" s="18">
        <f t="shared" si="0"/>
        <v>0</v>
      </c>
      <c r="M13" s="18">
        <f t="shared" si="0"/>
        <v>0</v>
      </c>
      <c r="N13" s="18">
        <f t="shared" si="0"/>
        <v>9.999999999999995E-3</v>
      </c>
      <c r="O13" s="18">
        <f t="shared" si="0"/>
        <v>0</v>
      </c>
      <c r="P13" s="18">
        <f t="shared" si="0"/>
        <v>0</v>
      </c>
      <c r="Q13" s="18">
        <f t="shared" si="0"/>
        <v>0</v>
      </c>
      <c r="R13" s="18">
        <f t="shared" si="0"/>
        <v>1038.7</v>
      </c>
      <c r="S13" s="18">
        <f t="shared" si="0"/>
        <v>10629.8</v>
      </c>
    </row>
    <row r="14" spans="1:20" ht="12" thickBot="1"/>
    <row r="15" spans="1:20">
      <c r="A15" s="36" t="s">
        <v>25</v>
      </c>
      <c r="B15" s="37"/>
    </row>
    <row r="16" spans="1:20">
      <c r="A16" s="38" t="s">
        <v>26</v>
      </c>
      <c r="B16" s="17" t="s">
        <v>27</v>
      </c>
      <c r="C16" s="17">
        <v>5420.55</v>
      </c>
      <c r="D16" s="17">
        <v>5420.55</v>
      </c>
      <c r="E16" s="17">
        <v>0</v>
      </c>
      <c r="F16" s="17">
        <v>0</v>
      </c>
      <c r="G16" s="17">
        <v>5420.55</v>
      </c>
      <c r="H16" s="17">
        <v>0</v>
      </c>
      <c r="I16" s="17">
        <v>0</v>
      </c>
      <c r="J16" s="17">
        <v>433.29</v>
      </c>
      <c r="K16" s="17">
        <v>433.29</v>
      </c>
      <c r="L16" s="17">
        <v>0</v>
      </c>
      <c r="M16" s="17">
        <v>0</v>
      </c>
      <c r="N16" s="17">
        <v>0.06</v>
      </c>
      <c r="O16" s="17">
        <v>0</v>
      </c>
      <c r="P16" s="17">
        <v>0</v>
      </c>
      <c r="Q16" s="17">
        <v>0</v>
      </c>
      <c r="R16" s="17">
        <v>433.35</v>
      </c>
      <c r="S16" s="17">
        <v>4987.2</v>
      </c>
    </row>
    <row r="17" spans="1:20" s="24" customFormat="1">
      <c r="A17" s="39" t="s">
        <v>28</v>
      </c>
      <c r="B17" s="25" t="s">
        <v>29</v>
      </c>
      <c r="C17" s="40">
        <v>3600</v>
      </c>
      <c r="D17" s="25">
        <v>3600</v>
      </c>
      <c r="E17" s="25">
        <v>0</v>
      </c>
      <c r="F17" s="25">
        <v>0</v>
      </c>
      <c r="G17" s="25">
        <v>3600</v>
      </c>
      <c r="H17" s="25">
        <v>-107.37</v>
      </c>
      <c r="I17" s="25">
        <v>0</v>
      </c>
      <c r="J17" s="25">
        <v>235.22</v>
      </c>
      <c r="K17" s="25">
        <v>127.84</v>
      </c>
      <c r="L17" s="25">
        <v>0</v>
      </c>
      <c r="M17" s="25">
        <v>0</v>
      </c>
      <c r="N17" s="25">
        <v>-0.04</v>
      </c>
      <c r="O17" s="25">
        <v>0</v>
      </c>
      <c r="P17" s="25">
        <v>0</v>
      </c>
      <c r="Q17" s="25">
        <v>0</v>
      </c>
      <c r="R17" s="25">
        <v>127.8</v>
      </c>
      <c r="S17" s="25">
        <v>3472.2</v>
      </c>
      <c r="T17" s="43" t="s">
        <v>206</v>
      </c>
    </row>
    <row r="18" spans="1:20" s="24" customFormat="1">
      <c r="A18" s="39" t="s">
        <v>30</v>
      </c>
      <c r="B18" s="25" t="s">
        <v>31</v>
      </c>
      <c r="C18" s="25">
        <v>3903.45</v>
      </c>
      <c r="D18" s="25">
        <v>3903.45</v>
      </c>
      <c r="E18" s="25">
        <v>0</v>
      </c>
      <c r="F18" s="25">
        <v>0</v>
      </c>
      <c r="G18" s="25">
        <v>3903.45</v>
      </c>
      <c r="H18" s="25">
        <v>0</v>
      </c>
      <c r="I18" s="25">
        <v>0</v>
      </c>
      <c r="J18" s="25">
        <v>268.23</v>
      </c>
      <c r="K18" s="25">
        <v>268.23</v>
      </c>
      <c r="L18" s="25">
        <v>0</v>
      </c>
      <c r="M18" s="25">
        <v>0</v>
      </c>
      <c r="N18" s="25">
        <v>-0.18</v>
      </c>
      <c r="O18" s="25">
        <v>0</v>
      </c>
      <c r="P18" s="25">
        <v>0</v>
      </c>
      <c r="Q18" s="25">
        <v>0</v>
      </c>
      <c r="R18" s="25">
        <v>268.05</v>
      </c>
      <c r="S18" s="25">
        <v>3635.4</v>
      </c>
      <c r="T18" s="43" t="s">
        <v>207</v>
      </c>
    </row>
    <row r="19" spans="1:20" s="5" customFormat="1">
      <c r="A19" s="12" t="s">
        <v>23</v>
      </c>
      <c r="C19" s="1"/>
      <c r="D19" s="5" t="s">
        <v>24</v>
      </c>
      <c r="E19" s="5" t="s">
        <v>24</v>
      </c>
      <c r="F19" s="5" t="s">
        <v>24</v>
      </c>
      <c r="G19" s="5" t="s">
        <v>24</v>
      </c>
      <c r="H19" s="5" t="s">
        <v>24</v>
      </c>
      <c r="I19" s="5" t="s">
        <v>24</v>
      </c>
      <c r="J19" s="5" t="s">
        <v>24</v>
      </c>
      <c r="K19" s="5" t="s">
        <v>24</v>
      </c>
      <c r="L19" s="5" t="s">
        <v>24</v>
      </c>
      <c r="M19" s="5" t="s">
        <v>24</v>
      </c>
      <c r="N19" s="5" t="s">
        <v>24</v>
      </c>
      <c r="O19" s="5" t="s">
        <v>24</v>
      </c>
      <c r="P19" s="5" t="s">
        <v>24</v>
      </c>
      <c r="Q19" s="5" t="s">
        <v>24</v>
      </c>
      <c r="R19" s="5" t="s">
        <v>24</v>
      </c>
      <c r="S19" s="5" t="s">
        <v>24</v>
      </c>
      <c r="T19" s="44"/>
    </row>
    <row r="20" spans="1:20">
      <c r="C20" s="18">
        <f>SUM(C16:C18)</f>
        <v>12924</v>
      </c>
      <c r="D20" s="18">
        <f t="shared" ref="D20:S20" si="1">SUM(D16:D18)</f>
        <v>12924</v>
      </c>
      <c r="E20" s="18">
        <f t="shared" si="1"/>
        <v>0</v>
      </c>
      <c r="F20" s="18">
        <f t="shared" si="1"/>
        <v>0</v>
      </c>
      <c r="G20" s="18">
        <f t="shared" si="1"/>
        <v>12924</v>
      </c>
      <c r="H20" s="18">
        <f t="shared" si="1"/>
        <v>-107.37</v>
      </c>
      <c r="I20" s="18">
        <f t="shared" si="1"/>
        <v>0</v>
      </c>
      <c r="J20" s="18">
        <f t="shared" si="1"/>
        <v>936.74</v>
      </c>
      <c r="K20" s="18">
        <f t="shared" si="1"/>
        <v>829.36</v>
      </c>
      <c r="L20" s="18">
        <f t="shared" si="1"/>
        <v>0</v>
      </c>
      <c r="M20" s="18">
        <f t="shared" si="1"/>
        <v>0</v>
      </c>
      <c r="N20" s="18">
        <f t="shared" si="1"/>
        <v>-0.16</v>
      </c>
      <c r="O20" s="18">
        <f t="shared" si="1"/>
        <v>0</v>
      </c>
      <c r="P20" s="18">
        <f t="shared" si="1"/>
        <v>0</v>
      </c>
      <c r="Q20" s="18">
        <f t="shared" si="1"/>
        <v>0</v>
      </c>
      <c r="R20" s="18">
        <f t="shared" si="1"/>
        <v>829.2</v>
      </c>
      <c r="S20" s="18">
        <f t="shared" si="1"/>
        <v>12094.8</v>
      </c>
    </row>
    <row r="21" spans="1:20" ht="12" thickBot="1"/>
    <row r="22" spans="1:20">
      <c r="A22" s="36" t="s">
        <v>32</v>
      </c>
      <c r="B22" s="37"/>
      <c r="C22" s="19"/>
    </row>
    <row r="23" spans="1:20">
      <c r="A23" s="38" t="s">
        <v>33</v>
      </c>
      <c r="B23" s="17" t="s">
        <v>34</v>
      </c>
      <c r="C23" s="20">
        <v>3111.6</v>
      </c>
      <c r="D23" s="17">
        <v>3111.6</v>
      </c>
      <c r="E23" s="17">
        <v>0</v>
      </c>
      <c r="F23" s="17">
        <v>0</v>
      </c>
      <c r="G23" s="17">
        <v>3111.6</v>
      </c>
      <c r="H23" s="17">
        <v>-125.1</v>
      </c>
      <c r="I23" s="17">
        <v>0</v>
      </c>
      <c r="J23" s="17">
        <v>182.65</v>
      </c>
      <c r="K23" s="17">
        <v>57.55</v>
      </c>
      <c r="L23" s="17">
        <v>0</v>
      </c>
      <c r="M23" s="17">
        <v>0</v>
      </c>
      <c r="N23" s="17">
        <v>-0.15</v>
      </c>
      <c r="O23" s="17">
        <v>0</v>
      </c>
      <c r="P23" s="17">
        <v>0</v>
      </c>
      <c r="Q23" s="17">
        <v>0</v>
      </c>
      <c r="R23" s="17">
        <v>57.4</v>
      </c>
      <c r="S23" s="17">
        <v>3054.2</v>
      </c>
    </row>
    <row r="24" spans="1:20">
      <c r="A24" s="38" t="s">
        <v>35</v>
      </c>
      <c r="B24" s="17" t="s">
        <v>36</v>
      </c>
      <c r="C24" s="20">
        <v>3267.3</v>
      </c>
      <c r="D24" s="17">
        <v>3267.3</v>
      </c>
      <c r="E24" s="17">
        <v>0</v>
      </c>
      <c r="F24" s="17">
        <v>0</v>
      </c>
      <c r="G24" s="17">
        <v>3267.3</v>
      </c>
      <c r="H24" s="17">
        <v>-125.1</v>
      </c>
      <c r="I24" s="17">
        <v>0</v>
      </c>
      <c r="J24" s="17">
        <v>199.02</v>
      </c>
      <c r="K24" s="17">
        <v>73.92</v>
      </c>
      <c r="L24" s="17">
        <v>0</v>
      </c>
      <c r="M24" s="17">
        <v>0</v>
      </c>
      <c r="N24" s="17">
        <v>0.18</v>
      </c>
      <c r="O24" s="17">
        <v>0</v>
      </c>
      <c r="P24" s="17">
        <v>0</v>
      </c>
      <c r="Q24" s="17">
        <v>0</v>
      </c>
      <c r="R24" s="17">
        <v>74.099999999999994</v>
      </c>
      <c r="S24" s="17">
        <v>3193.2</v>
      </c>
    </row>
    <row r="25" spans="1:20">
      <c r="A25" s="38" t="s">
        <v>37</v>
      </c>
      <c r="B25" s="17" t="s">
        <v>38</v>
      </c>
      <c r="C25" s="20">
        <v>3484.05</v>
      </c>
      <c r="D25" s="17">
        <v>3484.05</v>
      </c>
      <c r="E25" s="17">
        <v>0</v>
      </c>
      <c r="F25" s="17">
        <v>0</v>
      </c>
      <c r="G25" s="17">
        <v>3484.05</v>
      </c>
      <c r="H25" s="17">
        <v>-125.1</v>
      </c>
      <c r="I25" s="17">
        <v>0</v>
      </c>
      <c r="J25" s="17">
        <v>222.6</v>
      </c>
      <c r="K25" s="17">
        <v>97.5</v>
      </c>
      <c r="L25" s="17">
        <v>0</v>
      </c>
      <c r="M25" s="17">
        <v>0</v>
      </c>
      <c r="N25" s="17">
        <v>-0.05</v>
      </c>
      <c r="O25" s="17">
        <v>0</v>
      </c>
      <c r="P25" s="17">
        <v>0</v>
      </c>
      <c r="Q25" s="17">
        <v>0</v>
      </c>
      <c r="R25" s="17">
        <v>97.45</v>
      </c>
      <c r="S25" s="17">
        <v>3386.6</v>
      </c>
    </row>
    <row r="26" spans="1:20">
      <c r="A26" s="38" t="s">
        <v>39</v>
      </c>
      <c r="B26" s="17" t="s">
        <v>40</v>
      </c>
      <c r="C26" s="20">
        <v>3267.3</v>
      </c>
      <c r="D26" s="17">
        <v>3267.3</v>
      </c>
      <c r="E26" s="17">
        <v>0</v>
      </c>
      <c r="F26" s="17">
        <v>0</v>
      </c>
      <c r="G26" s="17">
        <v>3267.3</v>
      </c>
      <c r="H26" s="17">
        <v>-124.24</v>
      </c>
      <c r="I26" s="17">
        <v>0</v>
      </c>
      <c r="J26" s="17">
        <v>199.02</v>
      </c>
      <c r="K26" s="17">
        <v>74.78</v>
      </c>
      <c r="L26" s="17">
        <v>0</v>
      </c>
      <c r="M26" s="17">
        <v>67.94</v>
      </c>
      <c r="N26" s="17">
        <v>-0.02</v>
      </c>
      <c r="O26" s="17">
        <v>0</v>
      </c>
      <c r="P26" s="17">
        <v>0</v>
      </c>
      <c r="Q26" s="17">
        <v>0</v>
      </c>
      <c r="R26" s="17">
        <v>142.69999999999999</v>
      </c>
      <c r="S26" s="17">
        <v>3124.6</v>
      </c>
    </row>
    <row r="27" spans="1:20">
      <c r="A27" s="38" t="s">
        <v>41</v>
      </c>
      <c r="B27" s="17" t="s">
        <v>42</v>
      </c>
      <c r="C27" s="20">
        <v>3267.3</v>
      </c>
      <c r="D27" s="17">
        <v>3267.3</v>
      </c>
      <c r="E27" s="17">
        <v>0</v>
      </c>
      <c r="F27" s="17">
        <v>0</v>
      </c>
      <c r="G27" s="17">
        <v>3267.3</v>
      </c>
      <c r="H27" s="17">
        <v>-125.1</v>
      </c>
      <c r="I27" s="17">
        <v>0</v>
      </c>
      <c r="J27" s="17">
        <v>199.02</v>
      </c>
      <c r="K27" s="17">
        <v>73.92</v>
      </c>
      <c r="L27" s="17">
        <v>0</v>
      </c>
      <c r="M27" s="17">
        <v>0</v>
      </c>
      <c r="N27" s="17">
        <v>-0.02</v>
      </c>
      <c r="O27" s="17">
        <v>0</v>
      </c>
      <c r="P27" s="17">
        <v>0</v>
      </c>
      <c r="Q27" s="17">
        <v>0</v>
      </c>
      <c r="R27" s="17">
        <v>73.900000000000006</v>
      </c>
      <c r="S27" s="17">
        <v>3193.4</v>
      </c>
    </row>
    <row r="28" spans="1:20" s="24" customFormat="1">
      <c r="A28" s="39" t="s">
        <v>43</v>
      </c>
      <c r="B28" s="25" t="s">
        <v>44</v>
      </c>
      <c r="C28" s="25">
        <v>3111.6</v>
      </c>
      <c r="D28" s="25">
        <v>2074.4</v>
      </c>
      <c r="E28" s="25">
        <v>1037.2</v>
      </c>
      <c r="F28" s="25">
        <v>259.3</v>
      </c>
      <c r="G28" s="25">
        <v>3370.9</v>
      </c>
      <c r="H28" s="25">
        <v>-125.1</v>
      </c>
      <c r="I28" s="25">
        <v>0</v>
      </c>
      <c r="J28" s="25">
        <v>182.65</v>
      </c>
      <c r="K28" s="25">
        <v>57.55</v>
      </c>
      <c r="L28" s="25">
        <v>0</v>
      </c>
      <c r="M28" s="25">
        <v>0</v>
      </c>
      <c r="N28" s="25">
        <v>-0.05</v>
      </c>
      <c r="O28" s="25">
        <v>0</v>
      </c>
      <c r="P28" s="25">
        <v>0</v>
      </c>
      <c r="Q28" s="25">
        <v>0</v>
      </c>
      <c r="R28" s="25">
        <v>57.5</v>
      </c>
      <c r="S28" s="25">
        <v>3313.4</v>
      </c>
      <c r="T28" s="43" t="s">
        <v>208</v>
      </c>
    </row>
    <row r="29" spans="1:20">
      <c r="A29" s="38" t="s">
        <v>45</v>
      </c>
      <c r="B29" s="17" t="s">
        <v>46</v>
      </c>
      <c r="C29" s="20">
        <v>3111.6</v>
      </c>
      <c r="D29" s="17">
        <v>3111.6</v>
      </c>
      <c r="E29" s="17">
        <v>0</v>
      </c>
      <c r="F29" s="17">
        <v>0</v>
      </c>
      <c r="G29" s="17">
        <v>3111.6</v>
      </c>
      <c r="H29" s="17">
        <v>-125.1</v>
      </c>
      <c r="I29" s="17">
        <v>0</v>
      </c>
      <c r="J29" s="17">
        <v>182.65</v>
      </c>
      <c r="K29" s="17">
        <v>57.55</v>
      </c>
      <c r="L29" s="17">
        <v>0</v>
      </c>
      <c r="M29" s="17">
        <v>0</v>
      </c>
      <c r="N29" s="17">
        <v>0.05</v>
      </c>
      <c r="O29" s="17">
        <v>0</v>
      </c>
      <c r="P29" s="17">
        <v>0</v>
      </c>
      <c r="Q29" s="17">
        <v>0</v>
      </c>
      <c r="R29" s="17">
        <v>57.6</v>
      </c>
      <c r="S29" s="17">
        <v>3054</v>
      </c>
    </row>
    <row r="30" spans="1:20">
      <c r="A30" s="38" t="s">
        <v>47</v>
      </c>
      <c r="B30" s="17" t="s">
        <v>48</v>
      </c>
      <c r="C30" s="20">
        <v>3111.6</v>
      </c>
      <c r="D30" s="17">
        <v>3111.6</v>
      </c>
      <c r="E30" s="17">
        <v>0</v>
      </c>
      <c r="F30" s="17">
        <v>0</v>
      </c>
      <c r="G30" s="17">
        <v>3111.6</v>
      </c>
      <c r="H30" s="17">
        <v>-125.1</v>
      </c>
      <c r="I30" s="17">
        <v>0</v>
      </c>
      <c r="J30" s="17">
        <v>182.65</v>
      </c>
      <c r="K30" s="17">
        <v>57.55</v>
      </c>
      <c r="L30" s="17">
        <v>0</v>
      </c>
      <c r="M30" s="17">
        <v>0</v>
      </c>
      <c r="N30" s="17">
        <v>-0.15</v>
      </c>
      <c r="O30" s="17">
        <v>0</v>
      </c>
      <c r="P30" s="17">
        <v>0</v>
      </c>
      <c r="Q30" s="17">
        <v>0</v>
      </c>
      <c r="R30" s="17">
        <v>57.4</v>
      </c>
      <c r="S30" s="17">
        <v>3054.2</v>
      </c>
    </row>
    <row r="31" spans="1:20">
      <c r="A31" s="38" t="s">
        <v>49</v>
      </c>
      <c r="B31" s="17" t="s">
        <v>50</v>
      </c>
      <c r="C31" s="20">
        <v>3111.6</v>
      </c>
      <c r="D31" s="17">
        <v>3111.6</v>
      </c>
      <c r="E31" s="17">
        <v>0</v>
      </c>
      <c r="F31" s="17">
        <v>0</v>
      </c>
      <c r="G31" s="17">
        <v>3111.6</v>
      </c>
      <c r="H31" s="17">
        <v>-125.1</v>
      </c>
      <c r="I31" s="17">
        <v>0</v>
      </c>
      <c r="J31" s="17">
        <v>182.65</v>
      </c>
      <c r="K31" s="17">
        <v>57.55</v>
      </c>
      <c r="L31" s="17">
        <v>0</v>
      </c>
      <c r="M31" s="17">
        <v>0</v>
      </c>
      <c r="N31" s="17">
        <v>0.05</v>
      </c>
      <c r="O31" s="17">
        <v>0</v>
      </c>
      <c r="P31" s="17">
        <v>0</v>
      </c>
      <c r="Q31" s="17">
        <v>0</v>
      </c>
      <c r="R31" s="17">
        <v>57.6</v>
      </c>
      <c r="S31" s="17">
        <v>3054</v>
      </c>
    </row>
    <row r="32" spans="1:20">
      <c r="A32" s="38" t="s">
        <v>51</v>
      </c>
      <c r="B32" s="17" t="s">
        <v>52</v>
      </c>
      <c r="C32" s="20">
        <v>5420.55</v>
      </c>
      <c r="D32" s="17">
        <v>5420.55</v>
      </c>
      <c r="E32" s="17">
        <v>0</v>
      </c>
      <c r="F32" s="17">
        <v>0</v>
      </c>
      <c r="G32" s="17">
        <v>5420.55</v>
      </c>
      <c r="H32" s="17">
        <v>0</v>
      </c>
      <c r="I32" s="17">
        <v>0</v>
      </c>
      <c r="J32" s="17">
        <v>433.29</v>
      </c>
      <c r="K32" s="17">
        <v>433.29</v>
      </c>
      <c r="L32" s="17">
        <v>0</v>
      </c>
      <c r="M32" s="17">
        <v>0</v>
      </c>
      <c r="N32" s="17">
        <v>-0.14000000000000001</v>
      </c>
      <c r="O32" s="17">
        <v>0</v>
      </c>
      <c r="P32" s="17">
        <v>0</v>
      </c>
      <c r="Q32" s="17">
        <v>0</v>
      </c>
      <c r="R32" s="17">
        <v>433.15</v>
      </c>
      <c r="S32" s="17">
        <v>4987.3999999999996</v>
      </c>
    </row>
    <row r="33" spans="1:20">
      <c r="A33" s="38" t="s">
        <v>53</v>
      </c>
      <c r="B33" s="17" t="s">
        <v>54</v>
      </c>
      <c r="C33" s="20">
        <v>3111.6</v>
      </c>
      <c r="D33" s="17">
        <v>3111.6</v>
      </c>
      <c r="E33" s="17">
        <v>0</v>
      </c>
      <c r="F33" s="17">
        <v>0</v>
      </c>
      <c r="G33" s="17">
        <v>3111.6</v>
      </c>
      <c r="H33" s="17">
        <v>-125.1</v>
      </c>
      <c r="I33" s="17">
        <v>0</v>
      </c>
      <c r="J33" s="17">
        <v>182.65</v>
      </c>
      <c r="K33" s="17">
        <v>57.55</v>
      </c>
      <c r="L33" s="17">
        <v>0</v>
      </c>
      <c r="M33" s="17">
        <v>0</v>
      </c>
      <c r="N33" s="17">
        <v>0.05</v>
      </c>
      <c r="O33" s="17">
        <v>0</v>
      </c>
      <c r="P33" s="17">
        <v>0</v>
      </c>
      <c r="Q33" s="17">
        <v>0</v>
      </c>
      <c r="R33" s="17">
        <v>57.6</v>
      </c>
      <c r="S33" s="17">
        <v>3054</v>
      </c>
    </row>
    <row r="34" spans="1:20">
      <c r="A34" s="38" t="s">
        <v>55</v>
      </c>
      <c r="B34" s="17" t="s">
        <v>56</v>
      </c>
      <c r="C34" s="20">
        <v>3111.6</v>
      </c>
      <c r="D34" s="17">
        <v>3111.6</v>
      </c>
      <c r="E34" s="17">
        <v>0</v>
      </c>
      <c r="F34" s="17">
        <v>0</v>
      </c>
      <c r="G34" s="17">
        <v>3111.6</v>
      </c>
      <c r="H34" s="17">
        <v>-125.1</v>
      </c>
      <c r="I34" s="17">
        <v>0</v>
      </c>
      <c r="J34" s="17">
        <v>182.65</v>
      </c>
      <c r="K34" s="17">
        <v>57.55</v>
      </c>
      <c r="L34" s="17">
        <v>0</v>
      </c>
      <c r="M34" s="17">
        <v>0</v>
      </c>
      <c r="N34" s="17">
        <v>0.05</v>
      </c>
      <c r="O34" s="17">
        <v>0</v>
      </c>
      <c r="P34" s="17">
        <v>0</v>
      </c>
      <c r="Q34" s="17">
        <v>0</v>
      </c>
      <c r="R34" s="17">
        <v>57.6</v>
      </c>
      <c r="S34" s="17">
        <v>3054</v>
      </c>
    </row>
    <row r="35" spans="1:20">
      <c r="A35" s="38" t="s">
        <v>57</v>
      </c>
      <c r="B35" s="17" t="s">
        <v>58</v>
      </c>
      <c r="C35" s="20">
        <v>3111.6</v>
      </c>
      <c r="D35" s="17">
        <v>3111.6</v>
      </c>
      <c r="E35" s="17">
        <v>0</v>
      </c>
      <c r="F35" s="17">
        <v>0</v>
      </c>
      <c r="G35" s="17">
        <v>3111.6</v>
      </c>
      <c r="H35" s="17">
        <v>-125.1</v>
      </c>
      <c r="I35" s="17">
        <v>0</v>
      </c>
      <c r="J35" s="17">
        <v>182.65</v>
      </c>
      <c r="K35" s="17">
        <v>57.55</v>
      </c>
      <c r="L35" s="17">
        <v>0</v>
      </c>
      <c r="M35" s="17">
        <v>0</v>
      </c>
      <c r="N35" s="17">
        <v>0.05</v>
      </c>
      <c r="O35" s="17">
        <v>0</v>
      </c>
      <c r="P35" s="17">
        <v>0</v>
      </c>
      <c r="Q35" s="17">
        <v>0</v>
      </c>
      <c r="R35" s="17">
        <v>57.6</v>
      </c>
      <c r="S35" s="17">
        <v>3054</v>
      </c>
    </row>
    <row r="36" spans="1:20">
      <c r="A36" s="38" t="s">
        <v>59</v>
      </c>
      <c r="B36" s="17" t="s">
        <v>60</v>
      </c>
      <c r="C36" s="20">
        <v>3111.6</v>
      </c>
      <c r="D36" s="17">
        <v>3111.6</v>
      </c>
      <c r="E36" s="17">
        <v>0</v>
      </c>
      <c r="F36" s="17">
        <v>0</v>
      </c>
      <c r="G36" s="17">
        <v>3111.6</v>
      </c>
      <c r="H36" s="17">
        <v>-125.1</v>
      </c>
      <c r="I36" s="17">
        <v>0</v>
      </c>
      <c r="J36" s="17">
        <v>182.65</v>
      </c>
      <c r="K36" s="17">
        <v>57.55</v>
      </c>
      <c r="L36" s="17">
        <v>0</v>
      </c>
      <c r="M36" s="17">
        <v>0</v>
      </c>
      <c r="N36" s="17">
        <v>0.05</v>
      </c>
      <c r="O36" s="17">
        <v>0</v>
      </c>
      <c r="P36" s="17">
        <v>0</v>
      </c>
      <c r="Q36" s="17">
        <v>0</v>
      </c>
      <c r="R36" s="17">
        <v>57.6</v>
      </c>
      <c r="S36" s="17">
        <v>3054</v>
      </c>
    </row>
    <row r="37" spans="1:20">
      <c r="A37" s="38" t="s">
        <v>61</v>
      </c>
      <c r="B37" s="17" t="s">
        <v>62</v>
      </c>
      <c r="C37" s="20">
        <v>3111.6</v>
      </c>
      <c r="D37" s="17">
        <v>3111.6</v>
      </c>
      <c r="E37" s="17">
        <v>0</v>
      </c>
      <c r="F37" s="17">
        <v>0</v>
      </c>
      <c r="G37" s="17">
        <v>3111.6</v>
      </c>
      <c r="H37" s="17">
        <v>-125.1</v>
      </c>
      <c r="I37" s="17">
        <v>0</v>
      </c>
      <c r="J37" s="17">
        <v>182.65</v>
      </c>
      <c r="K37" s="17">
        <v>57.55</v>
      </c>
      <c r="L37" s="17">
        <v>0</v>
      </c>
      <c r="M37" s="17">
        <v>0</v>
      </c>
      <c r="N37" s="17">
        <v>0.05</v>
      </c>
      <c r="O37" s="17">
        <v>0</v>
      </c>
      <c r="P37" s="17">
        <v>0</v>
      </c>
      <c r="Q37" s="17">
        <v>0</v>
      </c>
      <c r="R37" s="17">
        <v>57.6</v>
      </c>
      <c r="S37" s="17">
        <v>3054</v>
      </c>
    </row>
    <row r="38" spans="1:20" s="5" customFormat="1">
      <c r="A38" s="12" t="s">
        <v>23</v>
      </c>
      <c r="C38" s="21" t="s">
        <v>24</v>
      </c>
      <c r="D38" s="5" t="s">
        <v>24</v>
      </c>
      <c r="E38" s="5" t="s">
        <v>24</v>
      </c>
      <c r="F38" s="5" t="s">
        <v>24</v>
      </c>
      <c r="G38" s="5" t="s">
        <v>24</v>
      </c>
      <c r="H38" s="5" t="s">
        <v>24</v>
      </c>
      <c r="I38" s="5" t="s">
        <v>24</v>
      </c>
      <c r="J38" s="5" t="s">
        <v>24</v>
      </c>
      <c r="K38" s="5" t="s">
        <v>24</v>
      </c>
      <c r="L38" s="5" t="s">
        <v>24</v>
      </c>
      <c r="M38" s="5" t="s">
        <v>24</v>
      </c>
      <c r="N38" s="5" t="s">
        <v>24</v>
      </c>
      <c r="O38" s="5" t="s">
        <v>24</v>
      </c>
      <c r="P38" s="5" t="s">
        <v>24</v>
      </c>
      <c r="Q38" s="5" t="s">
        <v>24</v>
      </c>
      <c r="R38" s="5" t="s">
        <v>24</v>
      </c>
      <c r="S38" s="5" t="s">
        <v>24</v>
      </c>
      <c r="T38" s="44"/>
    </row>
    <row r="39" spans="1:20">
      <c r="C39" s="22">
        <f>SUM(C23:C38)</f>
        <v>49822.499999999985</v>
      </c>
      <c r="D39" s="22">
        <f t="shared" ref="D39:S39" si="2">SUM(D23:D38)</f>
        <v>48785.299999999988</v>
      </c>
      <c r="E39" s="22">
        <f t="shared" si="2"/>
        <v>1037.2</v>
      </c>
      <c r="F39" s="22">
        <f t="shared" si="2"/>
        <v>259.3</v>
      </c>
      <c r="G39" s="22">
        <f t="shared" si="2"/>
        <v>50081.799999999988</v>
      </c>
      <c r="H39" s="22">
        <f t="shared" si="2"/>
        <v>-1750.5399999999995</v>
      </c>
      <c r="I39" s="22">
        <f t="shared" si="2"/>
        <v>0</v>
      </c>
      <c r="J39" s="22">
        <f t="shared" si="2"/>
        <v>3079.4500000000007</v>
      </c>
      <c r="K39" s="22">
        <f t="shared" si="2"/>
        <v>1328.9099999999999</v>
      </c>
      <c r="L39" s="22">
        <f t="shared" si="2"/>
        <v>0</v>
      </c>
      <c r="M39" s="22">
        <f t="shared" si="2"/>
        <v>67.94</v>
      </c>
      <c r="N39" s="22">
        <f t="shared" si="2"/>
        <v>-5.0000000000000072E-2</v>
      </c>
      <c r="O39" s="22">
        <f t="shared" si="2"/>
        <v>0</v>
      </c>
      <c r="P39" s="22">
        <f t="shared" si="2"/>
        <v>0</v>
      </c>
      <c r="Q39" s="22">
        <f t="shared" si="2"/>
        <v>0</v>
      </c>
      <c r="R39" s="22">
        <f t="shared" si="2"/>
        <v>1396.7999999999995</v>
      </c>
      <c r="S39" s="22">
        <f t="shared" si="2"/>
        <v>48685</v>
      </c>
    </row>
    <row r="40" spans="1:20" ht="12" thickBot="1">
      <c r="C40" s="19"/>
    </row>
    <row r="41" spans="1:20">
      <c r="A41" s="36" t="s">
        <v>63</v>
      </c>
      <c r="B41" s="37"/>
      <c r="C41" s="19"/>
    </row>
    <row r="42" spans="1:20">
      <c r="A42" s="38" t="s">
        <v>64</v>
      </c>
      <c r="B42" s="17" t="s">
        <v>65</v>
      </c>
      <c r="C42" s="20">
        <v>3111.6</v>
      </c>
      <c r="D42" s="17">
        <v>3111.6</v>
      </c>
      <c r="E42" s="17">
        <v>0</v>
      </c>
      <c r="F42" s="17">
        <v>0</v>
      </c>
      <c r="G42" s="17">
        <v>3111.6</v>
      </c>
      <c r="H42" s="17">
        <v>-125.1</v>
      </c>
      <c r="I42" s="17">
        <v>0</v>
      </c>
      <c r="J42" s="17">
        <v>182.65</v>
      </c>
      <c r="K42" s="17">
        <v>57.55</v>
      </c>
      <c r="L42" s="17">
        <v>0</v>
      </c>
      <c r="M42" s="17">
        <v>0</v>
      </c>
      <c r="N42" s="17">
        <v>0.05</v>
      </c>
      <c r="O42" s="17">
        <v>0</v>
      </c>
      <c r="P42" s="17">
        <v>0</v>
      </c>
      <c r="Q42" s="17">
        <v>0</v>
      </c>
      <c r="R42" s="17">
        <v>57.6</v>
      </c>
      <c r="S42" s="17">
        <v>3054</v>
      </c>
    </row>
    <row r="43" spans="1:20">
      <c r="A43" s="38" t="s">
        <v>66</v>
      </c>
      <c r="B43" s="17" t="s">
        <v>67</v>
      </c>
      <c r="C43" s="20">
        <v>3111.6</v>
      </c>
      <c r="D43" s="17">
        <v>3111.6</v>
      </c>
      <c r="E43" s="17">
        <v>0</v>
      </c>
      <c r="F43" s="17">
        <v>0</v>
      </c>
      <c r="G43" s="17">
        <v>3111.6</v>
      </c>
      <c r="H43" s="17">
        <v>-125.1</v>
      </c>
      <c r="I43" s="17">
        <v>0</v>
      </c>
      <c r="J43" s="17">
        <v>182.65</v>
      </c>
      <c r="K43" s="17">
        <v>57.55</v>
      </c>
      <c r="L43" s="17">
        <v>0</v>
      </c>
      <c r="M43" s="17">
        <v>0</v>
      </c>
      <c r="N43" s="17">
        <v>-0.15</v>
      </c>
      <c r="O43" s="17">
        <v>0</v>
      </c>
      <c r="P43" s="17">
        <v>0</v>
      </c>
      <c r="Q43" s="17">
        <v>0</v>
      </c>
      <c r="R43" s="17">
        <v>57.4</v>
      </c>
      <c r="S43" s="17">
        <v>3054.2</v>
      </c>
    </row>
    <row r="44" spans="1:20">
      <c r="A44" s="38" t="s">
        <v>68</v>
      </c>
      <c r="B44" s="17" t="s">
        <v>69</v>
      </c>
      <c r="C44" s="20">
        <v>3267.75</v>
      </c>
      <c r="D44" s="17">
        <v>3267.75</v>
      </c>
      <c r="E44" s="17">
        <v>0</v>
      </c>
      <c r="F44" s="17">
        <v>0</v>
      </c>
      <c r="G44" s="17">
        <v>3267.75</v>
      </c>
      <c r="H44" s="17">
        <v>-124.24</v>
      </c>
      <c r="I44" s="17">
        <v>0</v>
      </c>
      <c r="J44" s="17">
        <v>199.07</v>
      </c>
      <c r="K44" s="17">
        <v>74.83</v>
      </c>
      <c r="L44" s="17">
        <v>0</v>
      </c>
      <c r="M44" s="17">
        <v>67.97</v>
      </c>
      <c r="N44" s="17">
        <v>-0.05</v>
      </c>
      <c r="O44" s="17">
        <v>0</v>
      </c>
      <c r="P44" s="17">
        <v>0</v>
      </c>
      <c r="Q44" s="17">
        <v>0</v>
      </c>
      <c r="R44" s="17">
        <v>142.75</v>
      </c>
      <c r="S44" s="17">
        <v>3125</v>
      </c>
    </row>
    <row r="45" spans="1:20">
      <c r="A45" s="38" t="s">
        <v>70</v>
      </c>
      <c r="B45" s="17" t="s">
        <v>71</v>
      </c>
      <c r="C45" s="20">
        <v>3600</v>
      </c>
      <c r="D45" s="17">
        <v>3600</v>
      </c>
      <c r="E45" s="17">
        <v>0</v>
      </c>
      <c r="F45" s="17">
        <v>0</v>
      </c>
      <c r="G45" s="17">
        <v>3600</v>
      </c>
      <c r="H45" s="17">
        <v>-107.37</v>
      </c>
      <c r="I45" s="17">
        <v>0</v>
      </c>
      <c r="J45" s="17">
        <v>235.22</v>
      </c>
      <c r="K45" s="17">
        <v>127.84</v>
      </c>
      <c r="L45" s="17">
        <v>0</v>
      </c>
      <c r="M45" s="17">
        <v>0</v>
      </c>
      <c r="N45" s="17">
        <v>0.16</v>
      </c>
      <c r="O45" s="17">
        <v>0</v>
      </c>
      <c r="P45" s="17">
        <v>0</v>
      </c>
      <c r="Q45" s="17">
        <v>0</v>
      </c>
      <c r="R45" s="17">
        <v>128</v>
      </c>
      <c r="S45" s="17">
        <v>3472</v>
      </c>
    </row>
    <row r="46" spans="1:20">
      <c r="A46" s="38" t="s">
        <v>72</v>
      </c>
      <c r="B46" s="17" t="s">
        <v>73</v>
      </c>
      <c r="C46" s="20">
        <v>3267.3</v>
      </c>
      <c r="D46" s="17">
        <v>3267.3</v>
      </c>
      <c r="E46" s="17">
        <v>0</v>
      </c>
      <c r="F46" s="17">
        <v>0</v>
      </c>
      <c r="G46" s="17">
        <v>3267.3</v>
      </c>
      <c r="H46" s="17">
        <v>-125.1</v>
      </c>
      <c r="I46" s="17">
        <v>0</v>
      </c>
      <c r="J46" s="17">
        <v>199.02</v>
      </c>
      <c r="K46" s="17">
        <v>73.92</v>
      </c>
      <c r="L46" s="17">
        <v>0</v>
      </c>
      <c r="M46" s="17">
        <v>0</v>
      </c>
      <c r="N46" s="17">
        <v>-0.02</v>
      </c>
      <c r="O46" s="17">
        <v>0</v>
      </c>
      <c r="P46" s="17">
        <v>0</v>
      </c>
      <c r="Q46" s="17">
        <v>0</v>
      </c>
      <c r="R46" s="17">
        <v>73.900000000000006</v>
      </c>
      <c r="S46" s="17">
        <v>3193.4</v>
      </c>
    </row>
    <row r="47" spans="1:20">
      <c r="A47" s="38" t="s">
        <v>74</v>
      </c>
      <c r="B47" s="17" t="s">
        <v>75</v>
      </c>
      <c r="C47" s="20">
        <v>3267.3</v>
      </c>
      <c r="D47" s="17">
        <v>3267.3</v>
      </c>
      <c r="E47" s="17">
        <v>0</v>
      </c>
      <c r="F47" s="17">
        <v>0</v>
      </c>
      <c r="G47" s="17">
        <v>3267.3</v>
      </c>
      <c r="H47" s="17">
        <v>-125.1</v>
      </c>
      <c r="I47" s="17">
        <v>0</v>
      </c>
      <c r="J47" s="17">
        <v>199.02</v>
      </c>
      <c r="K47" s="17">
        <v>73.92</v>
      </c>
      <c r="L47" s="17">
        <v>0</v>
      </c>
      <c r="M47" s="17">
        <v>0</v>
      </c>
      <c r="N47" s="17">
        <v>-0.02</v>
      </c>
      <c r="O47" s="17">
        <v>0</v>
      </c>
      <c r="P47" s="17">
        <v>0</v>
      </c>
      <c r="Q47" s="17">
        <v>0</v>
      </c>
      <c r="R47" s="17">
        <v>73.900000000000006</v>
      </c>
      <c r="S47" s="17">
        <v>3193.4</v>
      </c>
    </row>
    <row r="48" spans="1:20">
      <c r="A48" s="38" t="s">
        <v>76</v>
      </c>
      <c r="B48" s="17" t="s">
        <v>77</v>
      </c>
      <c r="C48" s="20">
        <v>3111.6</v>
      </c>
      <c r="D48" s="17">
        <v>3111.6</v>
      </c>
      <c r="E48" s="17">
        <v>0</v>
      </c>
      <c r="F48" s="17">
        <v>0</v>
      </c>
      <c r="G48" s="17">
        <v>3111.6</v>
      </c>
      <c r="H48" s="17">
        <v>-125.1</v>
      </c>
      <c r="I48" s="17">
        <v>0</v>
      </c>
      <c r="J48" s="17">
        <v>182.65</v>
      </c>
      <c r="K48" s="17">
        <v>57.55</v>
      </c>
      <c r="L48" s="17">
        <v>0</v>
      </c>
      <c r="M48" s="17">
        <v>0</v>
      </c>
      <c r="N48" s="17">
        <v>0.05</v>
      </c>
      <c r="O48" s="17">
        <v>0</v>
      </c>
      <c r="P48" s="17">
        <v>0</v>
      </c>
      <c r="Q48" s="17">
        <v>0</v>
      </c>
      <c r="R48" s="17">
        <v>57.6</v>
      </c>
      <c r="S48" s="17">
        <v>3054</v>
      </c>
    </row>
    <row r="49" spans="1:20" s="5" customFormat="1">
      <c r="A49" s="12" t="s">
        <v>23</v>
      </c>
      <c r="C49" s="21" t="s">
        <v>24</v>
      </c>
      <c r="D49" s="5" t="s">
        <v>24</v>
      </c>
      <c r="E49" s="5" t="s">
        <v>24</v>
      </c>
      <c r="F49" s="5" t="s">
        <v>24</v>
      </c>
      <c r="G49" s="5" t="s">
        <v>24</v>
      </c>
      <c r="H49" s="5" t="s">
        <v>24</v>
      </c>
      <c r="I49" s="5" t="s">
        <v>24</v>
      </c>
      <c r="J49" s="5" t="s">
        <v>24</v>
      </c>
      <c r="K49" s="5" t="s">
        <v>24</v>
      </c>
      <c r="L49" s="5" t="s">
        <v>24</v>
      </c>
      <c r="M49" s="5" t="s">
        <v>24</v>
      </c>
      <c r="N49" s="5" t="s">
        <v>24</v>
      </c>
      <c r="O49" s="5" t="s">
        <v>24</v>
      </c>
      <c r="P49" s="5" t="s">
        <v>24</v>
      </c>
      <c r="Q49" s="5" t="s">
        <v>24</v>
      </c>
      <c r="R49" s="5" t="s">
        <v>24</v>
      </c>
      <c r="S49" s="5" t="s">
        <v>24</v>
      </c>
      <c r="T49" s="44"/>
    </row>
    <row r="50" spans="1:20">
      <c r="C50" s="22">
        <f>SUM(C42:C49)</f>
        <v>22737.149999999998</v>
      </c>
      <c r="D50" s="22">
        <f t="shared" ref="D50:S50" si="3">SUM(D42:D49)</f>
        <v>22737.149999999998</v>
      </c>
      <c r="E50" s="22">
        <f t="shared" si="3"/>
        <v>0</v>
      </c>
      <c r="F50" s="22">
        <f t="shared" si="3"/>
        <v>0</v>
      </c>
      <c r="G50" s="22">
        <f t="shared" si="3"/>
        <v>22737.149999999998</v>
      </c>
      <c r="H50" s="22">
        <f t="shared" si="3"/>
        <v>-857.11</v>
      </c>
      <c r="I50" s="22">
        <f t="shared" si="3"/>
        <v>0</v>
      </c>
      <c r="J50" s="22">
        <f t="shared" si="3"/>
        <v>1380.2800000000002</v>
      </c>
      <c r="K50" s="22">
        <f t="shared" si="3"/>
        <v>523.16</v>
      </c>
      <c r="L50" s="22">
        <f t="shared" si="3"/>
        <v>0</v>
      </c>
      <c r="M50" s="22">
        <f t="shared" si="3"/>
        <v>67.97</v>
      </c>
      <c r="N50" s="22">
        <f t="shared" si="3"/>
        <v>2.0000000000000011E-2</v>
      </c>
      <c r="O50" s="22">
        <f t="shared" si="3"/>
        <v>0</v>
      </c>
      <c r="P50" s="22">
        <f t="shared" si="3"/>
        <v>0</v>
      </c>
      <c r="Q50" s="22">
        <f t="shared" si="3"/>
        <v>0</v>
      </c>
      <c r="R50" s="22">
        <f t="shared" si="3"/>
        <v>591.15</v>
      </c>
      <c r="S50" s="22">
        <f t="shared" si="3"/>
        <v>22146</v>
      </c>
    </row>
    <row r="51" spans="1:20" ht="12" thickBot="1">
      <c r="C51" s="19"/>
    </row>
    <row r="52" spans="1:20">
      <c r="A52" s="36" t="s">
        <v>78</v>
      </c>
      <c r="B52" s="37"/>
      <c r="C52" s="19"/>
    </row>
    <row r="53" spans="1:20">
      <c r="A53" s="38" t="s">
        <v>79</v>
      </c>
      <c r="B53" s="17" t="s">
        <v>80</v>
      </c>
      <c r="C53" s="20">
        <v>3111.6</v>
      </c>
      <c r="D53" s="17">
        <v>3111.6</v>
      </c>
      <c r="E53" s="17">
        <v>0</v>
      </c>
      <c r="F53" s="17">
        <v>0</v>
      </c>
      <c r="G53" s="17">
        <v>3111.6</v>
      </c>
      <c r="H53" s="17">
        <v>-125.1</v>
      </c>
      <c r="I53" s="17">
        <v>0</v>
      </c>
      <c r="J53" s="17">
        <v>182.65</v>
      </c>
      <c r="K53" s="17">
        <v>57.55</v>
      </c>
      <c r="L53" s="17">
        <v>0</v>
      </c>
      <c r="M53" s="17">
        <v>0</v>
      </c>
      <c r="N53" s="17">
        <v>0.05</v>
      </c>
      <c r="O53" s="17">
        <v>0</v>
      </c>
      <c r="P53" s="17">
        <v>0</v>
      </c>
      <c r="Q53" s="17">
        <v>0</v>
      </c>
      <c r="R53" s="17">
        <v>57.6</v>
      </c>
      <c r="S53" s="17">
        <v>3054</v>
      </c>
    </row>
    <row r="54" spans="1:20">
      <c r="A54" s="38" t="s">
        <v>81</v>
      </c>
      <c r="B54" s="17" t="s">
        <v>82</v>
      </c>
      <c r="C54" s="20">
        <v>3111.6</v>
      </c>
      <c r="D54" s="17">
        <v>3111.6</v>
      </c>
      <c r="E54" s="17">
        <v>0</v>
      </c>
      <c r="F54" s="17">
        <v>0</v>
      </c>
      <c r="G54" s="17">
        <v>3111.6</v>
      </c>
      <c r="H54" s="17">
        <v>-125.1</v>
      </c>
      <c r="I54" s="17">
        <v>0</v>
      </c>
      <c r="J54" s="17">
        <v>182.65</v>
      </c>
      <c r="K54" s="17">
        <v>57.55</v>
      </c>
      <c r="L54" s="17">
        <v>0</v>
      </c>
      <c r="M54" s="17">
        <v>0</v>
      </c>
      <c r="N54" s="17">
        <v>0.05</v>
      </c>
      <c r="O54" s="17">
        <v>0</v>
      </c>
      <c r="P54" s="17">
        <v>0</v>
      </c>
      <c r="Q54" s="17">
        <v>0</v>
      </c>
      <c r="R54" s="17">
        <v>57.6</v>
      </c>
      <c r="S54" s="17">
        <v>3054</v>
      </c>
    </row>
    <row r="55" spans="1:20">
      <c r="A55" s="38" t="s">
        <v>83</v>
      </c>
      <c r="B55" s="17" t="s">
        <v>84</v>
      </c>
      <c r="C55" s="20">
        <v>4728.1499999999996</v>
      </c>
      <c r="D55" s="17">
        <v>4728.1499999999996</v>
      </c>
      <c r="E55" s="17">
        <v>0</v>
      </c>
      <c r="F55" s="17">
        <v>0</v>
      </c>
      <c r="G55" s="17">
        <v>4728.1499999999996</v>
      </c>
      <c r="H55" s="17">
        <v>0</v>
      </c>
      <c r="I55" s="17">
        <v>0</v>
      </c>
      <c r="J55" s="17">
        <v>357.96</v>
      </c>
      <c r="K55" s="17">
        <v>357.96</v>
      </c>
      <c r="L55" s="17">
        <v>0</v>
      </c>
      <c r="M55" s="17">
        <v>0</v>
      </c>
      <c r="N55" s="17">
        <v>-0.01</v>
      </c>
      <c r="O55" s="17">
        <v>0</v>
      </c>
      <c r="P55" s="17">
        <v>0</v>
      </c>
      <c r="Q55" s="17">
        <v>0</v>
      </c>
      <c r="R55" s="17">
        <v>357.95</v>
      </c>
      <c r="S55" s="17">
        <v>4370.2</v>
      </c>
    </row>
    <row r="56" spans="1:20">
      <c r="A56" s="38" t="s">
        <v>85</v>
      </c>
      <c r="B56" s="17" t="s">
        <v>86</v>
      </c>
      <c r="C56" s="20">
        <v>3484.05</v>
      </c>
      <c r="D56" s="17">
        <v>3484.05</v>
      </c>
      <c r="E56" s="17">
        <v>0</v>
      </c>
      <c r="F56" s="17">
        <v>0</v>
      </c>
      <c r="G56" s="17">
        <v>3484.05</v>
      </c>
      <c r="H56" s="17">
        <v>-125.1</v>
      </c>
      <c r="I56" s="17">
        <v>0</v>
      </c>
      <c r="J56" s="17">
        <v>222.6</v>
      </c>
      <c r="K56" s="17">
        <v>97.5</v>
      </c>
      <c r="L56" s="17">
        <v>0</v>
      </c>
      <c r="M56" s="17">
        <v>0</v>
      </c>
      <c r="N56" s="17">
        <v>0.15</v>
      </c>
      <c r="O56" s="17">
        <v>0</v>
      </c>
      <c r="P56" s="17">
        <v>0</v>
      </c>
      <c r="Q56" s="17">
        <v>0</v>
      </c>
      <c r="R56" s="17">
        <v>97.65</v>
      </c>
      <c r="S56" s="17">
        <v>3386.4</v>
      </c>
    </row>
    <row r="57" spans="1:20">
      <c r="A57" s="38" t="s">
        <v>87</v>
      </c>
      <c r="B57" s="17" t="s">
        <v>88</v>
      </c>
      <c r="C57" s="20">
        <v>5420.55</v>
      </c>
      <c r="D57" s="17">
        <v>5420.55</v>
      </c>
      <c r="E57" s="17">
        <v>0</v>
      </c>
      <c r="F57" s="17">
        <v>0</v>
      </c>
      <c r="G57" s="17">
        <v>5420.55</v>
      </c>
      <c r="H57" s="17">
        <v>0</v>
      </c>
      <c r="I57" s="17">
        <v>0</v>
      </c>
      <c r="J57" s="17">
        <v>433.29</v>
      </c>
      <c r="K57" s="17">
        <v>433.29</v>
      </c>
      <c r="L57" s="17">
        <v>0</v>
      </c>
      <c r="M57" s="17">
        <v>0</v>
      </c>
      <c r="N57" s="17">
        <v>0.06</v>
      </c>
      <c r="O57" s="17">
        <v>0</v>
      </c>
      <c r="P57" s="17">
        <v>0</v>
      </c>
      <c r="Q57" s="17">
        <v>0</v>
      </c>
      <c r="R57" s="17">
        <v>433.35</v>
      </c>
      <c r="S57" s="17">
        <v>4987.2</v>
      </c>
    </row>
    <row r="58" spans="1:20" s="24" customFormat="1">
      <c r="A58" s="39" t="s">
        <v>89</v>
      </c>
      <c r="B58" s="25" t="s">
        <v>90</v>
      </c>
      <c r="C58" s="25">
        <v>3111.6</v>
      </c>
      <c r="D58" s="25">
        <v>1037.2</v>
      </c>
      <c r="E58" s="25">
        <v>2074.4</v>
      </c>
      <c r="F58" s="25">
        <v>518.6</v>
      </c>
      <c r="G58" s="25">
        <v>3630.2</v>
      </c>
      <c r="H58" s="25">
        <v>-125.1</v>
      </c>
      <c r="I58" s="25">
        <v>0</v>
      </c>
      <c r="J58" s="25">
        <v>182.65</v>
      </c>
      <c r="K58" s="25">
        <v>57.55</v>
      </c>
      <c r="L58" s="25">
        <v>0</v>
      </c>
      <c r="M58" s="25">
        <v>0</v>
      </c>
      <c r="N58" s="25">
        <v>0.05</v>
      </c>
      <c r="O58" s="25">
        <v>0</v>
      </c>
      <c r="P58" s="25">
        <v>0</v>
      </c>
      <c r="Q58" s="25">
        <v>0</v>
      </c>
      <c r="R58" s="25">
        <v>57.6</v>
      </c>
      <c r="S58" s="25">
        <v>3572.6</v>
      </c>
      <c r="T58" s="43" t="s">
        <v>208</v>
      </c>
    </row>
    <row r="59" spans="1:20">
      <c r="A59" s="38" t="s">
        <v>91</v>
      </c>
      <c r="B59" s="17" t="s">
        <v>92</v>
      </c>
      <c r="C59" s="20">
        <v>3111.6</v>
      </c>
      <c r="D59" s="17">
        <v>3111.6</v>
      </c>
      <c r="E59" s="17">
        <v>0</v>
      </c>
      <c r="F59" s="17">
        <v>0</v>
      </c>
      <c r="G59" s="17">
        <v>3111.6</v>
      </c>
      <c r="H59" s="17">
        <v>-125.1</v>
      </c>
      <c r="I59" s="17">
        <v>0</v>
      </c>
      <c r="J59" s="17">
        <v>182.65</v>
      </c>
      <c r="K59" s="17">
        <v>57.55</v>
      </c>
      <c r="L59" s="17">
        <v>0</v>
      </c>
      <c r="M59" s="17">
        <v>0</v>
      </c>
      <c r="N59" s="17">
        <v>0.05</v>
      </c>
      <c r="O59" s="17">
        <v>0</v>
      </c>
      <c r="P59" s="17">
        <v>0</v>
      </c>
      <c r="Q59" s="17">
        <v>0</v>
      </c>
      <c r="R59" s="17">
        <v>57.6</v>
      </c>
      <c r="S59" s="17">
        <v>3054</v>
      </c>
    </row>
    <row r="60" spans="1:20" s="5" customFormat="1">
      <c r="A60" s="12" t="s">
        <v>23</v>
      </c>
      <c r="C60" s="21" t="s">
        <v>24</v>
      </c>
      <c r="D60" s="5" t="s">
        <v>24</v>
      </c>
      <c r="E60" s="5" t="s">
        <v>24</v>
      </c>
      <c r="F60" s="5" t="s">
        <v>24</v>
      </c>
      <c r="G60" s="5" t="s">
        <v>24</v>
      </c>
      <c r="H60" s="5" t="s">
        <v>24</v>
      </c>
      <c r="I60" s="5" t="s">
        <v>24</v>
      </c>
      <c r="J60" s="5" t="s">
        <v>24</v>
      </c>
      <c r="K60" s="5" t="s">
        <v>24</v>
      </c>
      <c r="L60" s="5" t="s">
        <v>24</v>
      </c>
      <c r="M60" s="5" t="s">
        <v>24</v>
      </c>
      <c r="N60" s="5" t="s">
        <v>24</v>
      </c>
      <c r="O60" s="5" t="s">
        <v>24</v>
      </c>
      <c r="P60" s="5" t="s">
        <v>24</v>
      </c>
      <c r="Q60" s="5" t="s">
        <v>24</v>
      </c>
      <c r="R60" s="5" t="s">
        <v>24</v>
      </c>
      <c r="S60" s="5" t="s">
        <v>24</v>
      </c>
      <c r="T60" s="44"/>
    </row>
    <row r="61" spans="1:20">
      <c r="C61" s="22">
        <f>SUM(C53:C60)</f>
        <v>26079.149999999994</v>
      </c>
      <c r="D61" s="22">
        <f t="shared" ref="D61:S61" si="4">SUM(D53:D60)</f>
        <v>24004.749999999996</v>
      </c>
      <c r="E61" s="22">
        <f t="shared" si="4"/>
        <v>2074.4</v>
      </c>
      <c r="F61" s="22">
        <f t="shared" si="4"/>
        <v>518.6</v>
      </c>
      <c r="G61" s="22">
        <f t="shared" si="4"/>
        <v>26597.749999999996</v>
      </c>
      <c r="H61" s="22">
        <f t="shared" si="4"/>
        <v>-625.5</v>
      </c>
      <c r="I61" s="22">
        <f t="shared" si="4"/>
        <v>0</v>
      </c>
      <c r="J61" s="22">
        <f t="shared" si="4"/>
        <v>1744.4500000000003</v>
      </c>
      <c r="K61" s="22">
        <f t="shared" si="4"/>
        <v>1118.9499999999998</v>
      </c>
      <c r="L61" s="22">
        <f t="shared" si="4"/>
        <v>0</v>
      </c>
      <c r="M61" s="22">
        <f t="shared" si="4"/>
        <v>0</v>
      </c>
      <c r="N61" s="22">
        <f t="shared" si="4"/>
        <v>0.39999999999999997</v>
      </c>
      <c r="O61" s="22">
        <f t="shared" si="4"/>
        <v>0</v>
      </c>
      <c r="P61" s="22">
        <f t="shared" si="4"/>
        <v>0</v>
      </c>
      <c r="Q61" s="22">
        <f t="shared" si="4"/>
        <v>0</v>
      </c>
      <c r="R61" s="22">
        <f t="shared" si="4"/>
        <v>1119.3499999999999</v>
      </c>
      <c r="S61" s="22">
        <f t="shared" si="4"/>
        <v>25478.399999999998</v>
      </c>
    </row>
    <row r="62" spans="1:20" ht="12" thickBot="1">
      <c r="C62" s="19"/>
    </row>
    <row r="63" spans="1:20">
      <c r="A63" s="36" t="s">
        <v>93</v>
      </c>
      <c r="B63" s="37"/>
      <c r="C63" s="19"/>
    </row>
    <row r="64" spans="1:20">
      <c r="A64" s="38" t="s">
        <v>94</v>
      </c>
      <c r="B64" s="17" t="s">
        <v>95</v>
      </c>
      <c r="C64" s="20">
        <v>3111.6</v>
      </c>
      <c r="D64" s="17">
        <v>3111.6</v>
      </c>
      <c r="E64" s="17">
        <v>0</v>
      </c>
      <c r="F64" s="17">
        <v>0</v>
      </c>
      <c r="G64" s="17">
        <v>3111.6</v>
      </c>
      <c r="H64" s="17">
        <v>-125.1</v>
      </c>
      <c r="I64" s="17">
        <v>0</v>
      </c>
      <c r="J64" s="17">
        <v>182.65</v>
      </c>
      <c r="K64" s="17">
        <v>57.55</v>
      </c>
      <c r="L64" s="17">
        <v>0</v>
      </c>
      <c r="M64" s="17">
        <v>0</v>
      </c>
      <c r="N64" s="17">
        <v>0.05</v>
      </c>
      <c r="O64" s="17">
        <v>0</v>
      </c>
      <c r="P64" s="17">
        <v>0</v>
      </c>
      <c r="Q64" s="17">
        <v>0</v>
      </c>
      <c r="R64" s="17">
        <v>57.6</v>
      </c>
      <c r="S64" s="17">
        <v>3054</v>
      </c>
    </row>
    <row r="65" spans="1:20">
      <c r="A65" s="38" t="s">
        <v>96</v>
      </c>
      <c r="B65" s="17" t="s">
        <v>97</v>
      </c>
      <c r="C65" s="20">
        <v>3603.6</v>
      </c>
      <c r="D65" s="17">
        <v>3603.6</v>
      </c>
      <c r="E65" s="17">
        <v>0</v>
      </c>
      <c r="F65" s="17">
        <v>0</v>
      </c>
      <c r="G65" s="17">
        <v>3603.6</v>
      </c>
      <c r="H65" s="17">
        <v>-107.37</v>
      </c>
      <c r="I65" s="17">
        <v>0</v>
      </c>
      <c r="J65" s="17">
        <v>235.61</v>
      </c>
      <c r="K65" s="17">
        <v>128.24</v>
      </c>
      <c r="L65" s="17">
        <v>0</v>
      </c>
      <c r="M65" s="17">
        <v>0</v>
      </c>
      <c r="N65" s="17">
        <v>-0.04</v>
      </c>
      <c r="O65" s="17">
        <v>0</v>
      </c>
      <c r="P65" s="17">
        <v>0</v>
      </c>
      <c r="Q65" s="17">
        <v>0</v>
      </c>
      <c r="R65" s="17">
        <v>128.19999999999999</v>
      </c>
      <c r="S65" s="17">
        <v>3475.4</v>
      </c>
    </row>
    <row r="66" spans="1:20" s="5" customFormat="1">
      <c r="A66" s="12" t="s">
        <v>23</v>
      </c>
      <c r="C66" s="21" t="s">
        <v>24</v>
      </c>
      <c r="D66" s="5" t="s">
        <v>24</v>
      </c>
      <c r="E66" s="5" t="s">
        <v>24</v>
      </c>
      <c r="F66" s="5" t="s">
        <v>24</v>
      </c>
      <c r="G66" s="5" t="s">
        <v>24</v>
      </c>
      <c r="H66" s="5" t="s">
        <v>24</v>
      </c>
      <c r="I66" s="5" t="s">
        <v>24</v>
      </c>
      <c r="J66" s="5" t="s">
        <v>24</v>
      </c>
      <c r="K66" s="5" t="s">
        <v>24</v>
      </c>
      <c r="L66" s="5" t="s">
        <v>24</v>
      </c>
      <c r="M66" s="5" t="s">
        <v>24</v>
      </c>
      <c r="N66" s="5" t="s">
        <v>24</v>
      </c>
      <c r="O66" s="5" t="s">
        <v>24</v>
      </c>
      <c r="P66" s="5" t="s">
        <v>24</v>
      </c>
      <c r="Q66" s="5" t="s">
        <v>24</v>
      </c>
      <c r="R66" s="5" t="s">
        <v>24</v>
      </c>
      <c r="S66" s="5" t="s">
        <v>24</v>
      </c>
      <c r="T66" s="44"/>
    </row>
    <row r="67" spans="1:20">
      <c r="C67" s="22">
        <f>SUM(C64:C66)</f>
        <v>6715.2</v>
      </c>
      <c r="D67" s="22">
        <f t="shared" ref="D67:S67" si="5">SUM(D64:D66)</f>
        <v>6715.2</v>
      </c>
      <c r="E67" s="22">
        <f t="shared" si="5"/>
        <v>0</v>
      </c>
      <c r="F67" s="22">
        <f t="shared" si="5"/>
        <v>0</v>
      </c>
      <c r="G67" s="22">
        <f t="shared" si="5"/>
        <v>6715.2</v>
      </c>
      <c r="H67" s="22">
        <f t="shared" si="5"/>
        <v>-232.47</v>
      </c>
      <c r="I67" s="22">
        <f t="shared" si="5"/>
        <v>0</v>
      </c>
      <c r="J67" s="22">
        <f t="shared" si="5"/>
        <v>418.26</v>
      </c>
      <c r="K67" s="22">
        <f t="shared" si="5"/>
        <v>185.79000000000002</v>
      </c>
      <c r="L67" s="22">
        <f t="shared" si="5"/>
        <v>0</v>
      </c>
      <c r="M67" s="22">
        <f t="shared" si="5"/>
        <v>0</v>
      </c>
      <c r="N67" s="22">
        <f t="shared" si="5"/>
        <v>1.0000000000000002E-2</v>
      </c>
      <c r="O67" s="22">
        <f t="shared" si="5"/>
        <v>0</v>
      </c>
      <c r="P67" s="22">
        <f t="shared" si="5"/>
        <v>0</v>
      </c>
      <c r="Q67" s="22">
        <f t="shared" si="5"/>
        <v>0</v>
      </c>
      <c r="R67" s="22">
        <f t="shared" si="5"/>
        <v>185.79999999999998</v>
      </c>
      <c r="S67" s="22">
        <f t="shared" si="5"/>
        <v>6529.4</v>
      </c>
    </row>
    <row r="68" spans="1:20" ht="12" thickBot="1">
      <c r="C68" s="19"/>
    </row>
    <row r="69" spans="1:20">
      <c r="A69" s="36" t="s">
        <v>98</v>
      </c>
      <c r="B69" s="37"/>
      <c r="C69" s="19"/>
    </row>
    <row r="70" spans="1:20">
      <c r="A70" s="38" t="s">
        <v>99</v>
      </c>
      <c r="B70" s="17" t="s">
        <v>100</v>
      </c>
      <c r="C70" s="20">
        <v>3111.6</v>
      </c>
      <c r="D70" s="17">
        <v>3111.6</v>
      </c>
      <c r="E70" s="17">
        <v>0</v>
      </c>
      <c r="F70" s="17">
        <v>0</v>
      </c>
      <c r="G70" s="17">
        <v>3111.6</v>
      </c>
      <c r="H70" s="17">
        <v>-125.1</v>
      </c>
      <c r="I70" s="17">
        <v>0</v>
      </c>
      <c r="J70" s="17">
        <v>182.65</v>
      </c>
      <c r="K70" s="17">
        <v>57.55</v>
      </c>
      <c r="L70" s="17">
        <v>0</v>
      </c>
      <c r="M70" s="17">
        <v>0</v>
      </c>
      <c r="N70" s="17">
        <v>0.05</v>
      </c>
      <c r="O70" s="17">
        <v>0</v>
      </c>
      <c r="P70" s="17">
        <v>0</v>
      </c>
      <c r="Q70" s="17">
        <v>0</v>
      </c>
      <c r="R70" s="17">
        <v>57.6</v>
      </c>
      <c r="S70" s="17">
        <v>3054</v>
      </c>
    </row>
    <row r="71" spans="1:20" s="24" customFormat="1">
      <c r="A71" s="39" t="s">
        <v>101</v>
      </c>
      <c r="B71" s="25" t="s">
        <v>102</v>
      </c>
      <c r="C71" s="25">
        <v>3111.6</v>
      </c>
      <c r="D71" s="25">
        <v>2696.72</v>
      </c>
      <c r="E71" s="25">
        <v>414.88</v>
      </c>
      <c r="F71" s="25">
        <v>103.72</v>
      </c>
      <c r="G71" s="25">
        <v>3215.32</v>
      </c>
      <c r="H71" s="25">
        <v>-125.1</v>
      </c>
      <c r="I71" s="25">
        <v>0</v>
      </c>
      <c r="J71" s="25">
        <v>182.65</v>
      </c>
      <c r="K71" s="25">
        <v>57.55</v>
      </c>
      <c r="L71" s="25">
        <v>0</v>
      </c>
      <c r="M71" s="25">
        <v>0</v>
      </c>
      <c r="N71" s="25">
        <v>-0.03</v>
      </c>
      <c r="O71" s="25">
        <v>0</v>
      </c>
      <c r="P71" s="25">
        <v>0</v>
      </c>
      <c r="Q71" s="25">
        <v>0</v>
      </c>
      <c r="R71" s="25">
        <v>57.52</v>
      </c>
      <c r="S71" s="25">
        <v>3157.8</v>
      </c>
      <c r="T71" s="43" t="s">
        <v>208</v>
      </c>
    </row>
    <row r="72" spans="1:20" s="24" customFormat="1">
      <c r="A72" s="39" t="s">
        <v>103</v>
      </c>
      <c r="B72" s="25" t="s">
        <v>104</v>
      </c>
      <c r="C72" s="25">
        <v>3111.6</v>
      </c>
      <c r="D72" s="25">
        <v>1037.2</v>
      </c>
      <c r="E72" s="25">
        <v>2074.4</v>
      </c>
      <c r="F72" s="25">
        <v>518.6</v>
      </c>
      <c r="G72" s="25">
        <v>3630.2</v>
      </c>
      <c r="H72" s="25">
        <v>-125.1</v>
      </c>
      <c r="I72" s="25">
        <v>0</v>
      </c>
      <c r="J72" s="25">
        <v>182.65</v>
      </c>
      <c r="K72" s="25">
        <v>57.55</v>
      </c>
      <c r="L72" s="25">
        <v>0</v>
      </c>
      <c r="M72" s="25">
        <v>0</v>
      </c>
      <c r="N72" s="25">
        <v>0.05</v>
      </c>
      <c r="O72" s="25">
        <v>0</v>
      </c>
      <c r="P72" s="25">
        <v>0</v>
      </c>
      <c r="Q72" s="25">
        <v>0</v>
      </c>
      <c r="R72" s="25">
        <v>57.6</v>
      </c>
      <c r="S72" s="25">
        <v>3572.6</v>
      </c>
      <c r="T72" s="43" t="s">
        <v>208</v>
      </c>
    </row>
    <row r="73" spans="1:20">
      <c r="A73" s="38" t="s">
        <v>105</v>
      </c>
      <c r="B73" s="17" t="s">
        <v>106</v>
      </c>
      <c r="C73" s="20">
        <v>3111.6</v>
      </c>
      <c r="D73" s="17">
        <v>3111.6</v>
      </c>
      <c r="E73" s="17">
        <v>0</v>
      </c>
      <c r="F73" s="17">
        <v>0</v>
      </c>
      <c r="G73" s="17">
        <v>3111.6</v>
      </c>
      <c r="H73" s="17">
        <v>-125.1</v>
      </c>
      <c r="I73" s="17">
        <v>0</v>
      </c>
      <c r="J73" s="17">
        <v>182.65</v>
      </c>
      <c r="K73" s="17">
        <v>57.55</v>
      </c>
      <c r="L73" s="17">
        <v>0</v>
      </c>
      <c r="M73" s="17">
        <v>0</v>
      </c>
      <c r="N73" s="17">
        <v>-0.15</v>
      </c>
      <c r="O73" s="17">
        <v>0</v>
      </c>
      <c r="P73" s="17">
        <v>0</v>
      </c>
      <c r="Q73" s="17">
        <v>0</v>
      </c>
      <c r="R73" s="17">
        <v>57.4</v>
      </c>
      <c r="S73" s="17">
        <v>3054.2</v>
      </c>
    </row>
    <row r="74" spans="1:20">
      <c r="A74" s="38" t="s">
        <v>107</v>
      </c>
      <c r="B74" s="17" t="s">
        <v>108</v>
      </c>
      <c r="C74" s="20">
        <v>3111.6</v>
      </c>
      <c r="D74" s="17">
        <v>3111.6</v>
      </c>
      <c r="E74" s="17">
        <v>0</v>
      </c>
      <c r="F74" s="17">
        <v>0</v>
      </c>
      <c r="G74" s="17">
        <v>3111.6</v>
      </c>
      <c r="H74" s="17">
        <v>-125.1</v>
      </c>
      <c r="I74" s="17">
        <v>0</v>
      </c>
      <c r="J74" s="17">
        <v>182.65</v>
      </c>
      <c r="K74" s="17">
        <v>57.55</v>
      </c>
      <c r="L74" s="17">
        <v>0</v>
      </c>
      <c r="M74" s="17">
        <v>0</v>
      </c>
      <c r="N74" s="17">
        <v>-0.15</v>
      </c>
      <c r="O74" s="17">
        <v>0</v>
      </c>
      <c r="P74" s="17">
        <v>0</v>
      </c>
      <c r="Q74" s="17">
        <v>0</v>
      </c>
      <c r="R74" s="17">
        <v>57.4</v>
      </c>
      <c r="S74" s="17">
        <v>3054.2</v>
      </c>
    </row>
    <row r="75" spans="1:20" s="5" customFormat="1">
      <c r="A75" s="12" t="s">
        <v>23</v>
      </c>
      <c r="C75" s="21" t="s">
        <v>24</v>
      </c>
      <c r="D75" s="5" t="s">
        <v>24</v>
      </c>
      <c r="E75" s="5" t="s">
        <v>24</v>
      </c>
      <c r="F75" s="5" t="s">
        <v>24</v>
      </c>
      <c r="G75" s="5" t="s">
        <v>24</v>
      </c>
      <c r="H75" s="5" t="s">
        <v>24</v>
      </c>
      <c r="I75" s="5" t="s">
        <v>24</v>
      </c>
      <c r="J75" s="5" t="s">
        <v>24</v>
      </c>
      <c r="K75" s="5" t="s">
        <v>24</v>
      </c>
      <c r="L75" s="5" t="s">
        <v>24</v>
      </c>
      <c r="M75" s="5" t="s">
        <v>24</v>
      </c>
      <c r="N75" s="5" t="s">
        <v>24</v>
      </c>
      <c r="O75" s="5" t="s">
        <v>24</v>
      </c>
      <c r="P75" s="5" t="s">
        <v>24</v>
      </c>
      <c r="Q75" s="5" t="s">
        <v>24</v>
      </c>
      <c r="R75" s="5" t="s">
        <v>24</v>
      </c>
      <c r="S75" s="5" t="s">
        <v>24</v>
      </c>
      <c r="T75" s="44"/>
    </row>
    <row r="76" spans="1:20">
      <c r="C76" s="22">
        <f>SUM(C70:C75)</f>
        <v>15558</v>
      </c>
      <c r="D76" s="22">
        <f t="shared" ref="D76:S76" si="6">SUM(D70:D75)</f>
        <v>13068.72</v>
      </c>
      <c r="E76" s="22">
        <f t="shared" si="6"/>
        <v>2489.2800000000002</v>
      </c>
      <c r="F76" s="22">
        <f t="shared" si="6"/>
        <v>622.32000000000005</v>
      </c>
      <c r="G76" s="22">
        <f t="shared" si="6"/>
        <v>16180.32</v>
      </c>
      <c r="H76" s="22">
        <f t="shared" si="6"/>
        <v>-625.5</v>
      </c>
      <c r="I76" s="22">
        <f t="shared" si="6"/>
        <v>0</v>
      </c>
      <c r="J76" s="22">
        <f t="shared" si="6"/>
        <v>913.25</v>
      </c>
      <c r="K76" s="22">
        <f t="shared" si="6"/>
        <v>287.75</v>
      </c>
      <c r="L76" s="22">
        <f t="shared" si="6"/>
        <v>0</v>
      </c>
      <c r="M76" s="22">
        <f t="shared" si="6"/>
        <v>0</v>
      </c>
      <c r="N76" s="22">
        <f t="shared" si="6"/>
        <v>-0.22999999999999998</v>
      </c>
      <c r="O76" s="22">
        <f t="shared" si="6"/>
        <v>0</v>
      </c>
      <c r="P76" s="22">
        <f t="shared" si="6"/>
        <v>0</v>
      </c>
      <c r="Q76" s="22">
        <f t="shared" si="6"/>
        <v>0</v>
      </c>
      <c r="R76" s="22">
        <f t="shared" si="6"/>
        <v>287.52</v>
      </c>
      <c r="S76" s="22">
        <f t="shared" si="6"/>
        <v>15892.8</v>
      </c>
    </row>
    <row r="77" spans="1:20" ht="12" thickBot="1">
      <c r="C77" s="19"/>
    </row>
    <row r="78" spans="1:20">
      <c r="A78" s="36" t="s">
        <v>109</v>
      </c>
      <c r="B78" s="37"/>
      <c r="C78" s="19"/>
    </row>
    <row r="79" spans="1:20">
      <c r="A79" s="38" t="s">
        <v>110</v>
      </c>
      <c r="B79" s="17" t="s">
        <v>111</v>
      </c>
      <c r="C79" s="20">
        <v>3111.6</v>
      </c>
      <c r="D79" s="17">
        <v>3111.6</v>
      </c>
      <c r="E79" s="17">
        <v>0</v>
      </c>
      <c r="F79" s="17">
        <v>0</v>
      </c>
      <c r="G79" s="17">
        <v>3111.6</v>
      </c>
      <c r="H79" s="17">
        <v>-125.1</v>
      </c>
      <c r="I79" s="17">
        <v>0</v>
      </c>
      <c r="J79" s="17">
        <v>182.65</v>
      </c>
      <c r="K79" s="17">
        <v>57.55</v>
      </c>
      <c r="L79" s="17">
        <v>0</v>
      </c>
      <c r="M79" s="17">
        <v>0</v>
      </c>
      <c r="N79" s="17">
        <v>-0.15</v>
      </c>
      <c r="O79" s="17">
        <v>0</v>
      </c>
      <c r="P79" s="17">
        <v>0</v>
      </c>
      <c r="Q79" s="17">
        <v>0</v>
      </c>
      <c r="R79" s="17">
        <v>57.4</v>
      </c>
      <c r="S79" s="17">
        <v>3054.2</v>
      </c>
    </row>
    <row r="80" spans="1:20">
      <c r="A80" s="38" t="s">
        <v>112</v>
      </c>
      <c r="B80" s="17" t="s">
        <v>113</v>
      </c>
      <c r="C80" s="20">
        <v>3111.6</v>
      </c>
      <c r="D80" s="17">
        <v>3111.6</v>
      </c>
      <c r="E80" s="17">
        <v>0</v>
      </c>
      <c r="F80" s="17">
        <v>0</v>
      </c>
      <c r="G80" s="17">
        <v>3111.6</v>
      </c>
      <c r="H80" s="17">
        <v>-125.1</v>
      </c>
      <c r="I80" s="17">
        <v>0</v>
      </c>
      <c r="J80" s="17">
        <v>182.65</v>
      </c>
      <c r="K80" s="17">
        <v>57.55</v>
      </c>
      <c r="L80" s="17">
        <v>0</v>
      </c>
      <c r="M80" s="17">
        <v>0</v>
      </c>
      <c r="N80" s="17">
        <v>0.05</v>
      </c>
      <c r="O80" s="17">
        <v>0</v>
      </c>
      <c r="P80" s="17">
        <v>0</v>
      </c>
      <c r="Q80" s="17">
        <v>0</v>
      </c>
      <c r="R80" s="17">
        <v>57.6</v>
      </c>
      <c r="S80" s="17">
        <v>3054</v>
      </c>
    </row>
    <row r="81" spans="1:20">
      <c r="A81" s="38" t="s">
        <v>114</v>
      </c>
      <c r="B81" s="17" t="s">
        <v>115</v>
      </c>
      <c r="C81" s="20">
        <v>3111.6</v>
      </c>
      <c r="D81" s="17">
        <v>3111.6</v>
      </c>
      <c r="E81" s="17">
        <v>0</v>
      </c>
      <c r="F81" s="17">
        <v>0</v>
      </c>
      <c r="G81" s="17">
        <v>3111.6</v>
      </c>
      <c r="H81" s="17">
        <v>-125.1</v>
      </c>
      <c r="I81" s="17">
        <v>0</v>
      </c>
      <c r="J81" s="17">
        <v>182.65</v>
      </c>
      <c r="K81" s="17">
        <v>57.55</v>
      </c>
      <c r="L81" s="17">
        <v>0</v>
      </c>
      <c r="M81" s="17">
        <v>0</v>
      </c>
      <c r="N81" s="17">
        <v>-0.15</v>
      </c>
      <c r="O81" s="17">
        <v>0</v>
      </c>
      <c r="P81" s="17">
        <v>0</v>
      </c>
      <c r="Q81" s="17">
        <v>0</v>
      </c>
      <c r="R81" s="17">
        <v>57.4</v>
      </c>
      <c r="S81" s="17">
        <v>3054.2</v>
      </c>
    </row>
    <row r="82" spans="1:20" s="5" customFormat="1">
      <c r="A82" s="12" t="s">
        <v>23</v>
      </c>
      <c r="C82" s="21" t="s">
        <v>24</v>
      </c>
      <c r="D82" s="5" t="s">
        <v>24</v>
      </c>
      <c r="E82" s="5" t="s">
        <v>24</v>
      </c>
      <c r="F82" s="5" t="s">
        <v>24</v>
      </c>
      <c r="G82" s="5" t="s">
        <v>24</v>
      </c>
      <c r="H82" s="5" t="s">
        <v>24</v>
      </c>
      <c r="I82" s="5" t="s">
        <v>24</v>
      </c>
      <c r="J82" s="5" t="s">
        <v>24</v>
      </c>
      <c r="K82" s="5" t="s">
        <v>24</v>
      </c>
      <c r="L82" s="5" t="s">
        <v>24</v>
      </c>
      <c r="M82" s="5" t="s">
        <v>24</v>
      </c>
      <c r="N82" s="5" t="s">
        <v>24</v>
      </c>
      <c r="O82" s="5" t="s">
        <v>24</v>
      </c>
      <c r="P82" s="5" t="s">
        <v>24</v>
      </c>
      <c r="Q82" s="5" t="s">
        <v>24</v>
      </c>
      <c r="R82" s="5" t="s">
        <v>24</v>
      </c>
      <c r="S82" s="5" t="s">
        <v>24</v>
      </c>
      <c r="T82" s="44"/>
    </row>
    <row r="83" spans="1:20">
      <c r="C83" s="22">
        <f>SUM(C79:C82)</f>
        <v>9334.7999999999993</v>
      </c>
      <c r="D83" s="22">
        <f t="shared" ref="D83:S83" si="7">SUM(D79:D82)</f>
        <v>9334.7999999999993</v>
      </c>
      <c r="E83" s="22">
        <f t="shared" si="7"/>
        <v>0</v>
      </c>
      <c r="F83" s="22">
        <f t="shared" si="7"/>
        <v>0</v>
      </c>
      <c r="G83" s="22">
        <f t="shared" si="7"/>
        <v>9334.7999999999993</v>
      </c>
      <c r="H83" s="22">
        <f t="shared" si="7"/>
        <v>-375.29999999999995</v>
      </c>
      <c r="I83" s="22">
        <f t="shared" si="7"/>
        <v>0</v>
      </c>
      <c r="J83" s="22">
        <f t="shared" si="7"/>
        <v>547.95000000000005</v>
      </c>
      <c r="K83" s="22">
        <f t="shared" si="7"/>
        <v>172.64999999999998</v>
      </c>
      <c r="L83" s="22">
        <f t="shared" si="7"/>
        <v>0</v>
      </c>
      <c r="M83" s="22">
        <f t="shared" si="7"/>
        <v>0</v>
      </c>
      <c r="N83" s="22">
        <f t="shared" si="7"/>
        <v>-0.25</v>
      </c>
      <c r="O83" s="22">
        <f t="shared" si="7"/>
        <v>0</v>
      </c>
      <c r="P83" s="22">
        <f t="shared" si="7"/>
        <v>0</v>
      </c>
      <c r="Q83" s="22">
        <f t="shared" si="7"/>
        <v>0</v>
      </c>
      <c r="R83" s="22">
        <f t="shared" si="7"/>
        <v>172.4</v>
      </c>
      <c r="S83" s="22">
        <f t="shared" si="7"/>
        <v>9162.4</v>
      </c>
    </row>
    <row r="84" spans="1:20" ht="12" thickBot="1">
      <c r="C84" s="19"/>
    </row>
    <row r="85" spans="1:20">
      <c r="A85" s="36" t="s">
        <v>116</v>
      </c>
      <c r="B85" s="37"/>
      <c r="C85" s="19"/>
    </row>
    <row r="86" spans="1:20">
      <c r="A86" s="38" t="s">
        <v>117</v>
      </c>
      <c r="B86" s="17" t="s">
        <v>118</v>
      </c>
      <c r="C86" s="20">
        <v>4346.3999999999996</v>
      </c>
      <c r="D86" s="17">
        <v>4346.3999999999996</v>
      </c>
      <c r="E86" s="17">
        <v>0</v>
      </c>
      <c r="F86" s="17">
        <v>0</v>
      </c>
      <c r="G86" s="17">
        <v>4346.3999999999996</v>
      </c>
      <c r="H86" s="17">
        <v>0</v>
      </c>
      <c r="I86" s="17">
        <v>0</v>
      </c>
      <c r="J86" s="17">
        <v>316.43</v>
      </c>
      <c r="K86" s="17">
        <v>316.43</v>
      </c>
      <c r="L86" s="17">
        <v>0</v>
      </c>
      <c r="M86" s="17">
        <v>0</v>
      </c>
      <c r="N86" s="17">
        <v>-0.03</v>
      </c>
      <c r="O86" s="17">
        <v>0</v>
      </c>
      <c r="P86" s="17">
        <v>0</v>
      </c>
      <c r="Q86" s="17">
        <v>0</v>
      </c>
      <c r="R86" s="17">
        <v>316.39999999999998</v>
      </c>
      <c r="S86" s="17">
        <v>4030</v>
      </c>
    </row>
    <row r="87" spans="1:20">
      <c r="A87" s="38" t="s">
        <v>119</v>
      </c>
      <c r="B87" s="17" t="s">
        <v>120</v>
      </c>
      <c r="C87" s="20">
        <v>4500</v>
      </c>
      <c r="D87" s="17">
        <v>4500</v>
      </c>
      <c r="E87" s="17">
        <v>0</v>
      </c>
      <c r="F87" s="17">
        <v>0</v>
      </c>
      <c r="G87" s="17">
        <v>4500</v>
      </c>
      <c r="H87" s="17">
        <v>0</v>
      </c>
      <c r="I87" s="17">
        <v>0</v>
      </c>
      <c r="J87" s="17">
        <v>333.14</v>
      </c>
      <c r="K87" s="17">
        <v>333.14</v>
      </c>
      <c r="L87" s="17">
        <v>0</v>
      </c>
      <c r="M87" s="17">
        <v>0</v>
      </c>
      <c r="N87" s="17">
        <v>0.06</v>
      </c>
      <c r="O87" s="17">
        <v>0</v>
      </c>
      <c r="P87" s="17">
        <v>0</v>
      </c>
      <c r="Q87" s="17">
        <v>0</v>
      </c>
      <c r="R87" s="17">
        <v>333.2</v>
      </c>
      <c r="S87" s="17">
        <v>4166.8</v>
      </c>
    </row>
    <row r="88" spans="1:20">
      <c r="A88" s="38" t="s">
        <v>121</v>
      </c>
      <c r="B88" s="17" t="s">
        <v>122</v>
      </c>
      <c r="C88" s="20">
        <v>2000.1</v>
      </c>
      <c r="D88" s="17">
        <v>2000.1</v>
      </c>
      <c r="E88" s="17">
        <v>0</v>
      </c>
      <c r="F88" s="17">
        <v>0</v>
      </c>
      <c r="G88" s="17">
        <v>2000.1</v>
      </c>
      <c r="H88" s="17">
        <v>-188.71</v>
      </c>
      <c r="I88" s="17">
        <v>-77.2</v>
      </c>
      <c r="J88" s="17">
        <v>111.51</v>
      </c>
      <c r="K88" s="17">
        <v>0</v>
      </c>
      <c r="L88" s="17">
        <v>0</v>
      </c>
      <c r="M88" s="17">
        <v>0</v>
      </c>
      <c r="N88" s="17">
        <v>-0.1</v>
      </c>
      <c r="O88" s="17">
        <v>0</v>
      </c>
      <c r="P88" s="17">
        <v>0</v>
      </c>
      <c r="Q88" s="17">
        <v>0</v>
      </c>
      <c r="R88" s="17">
        <v>-77.3</v>
      </c>
      <c r="S88" s="17">
        <v>2077.4</v>
      </c>
    </row>
    <row r="89" spans="1:20" s="24" customFormat="1">
      <c r="A89" s="39" t="s">
        <v>123</v>
      </c>
      <c r="B89" s="25" t="s">
        <v>124</v>
      </c>
      <c r="C89" s="25">
        <v>3111.6</v>
      </c>
      <c r="D89" s="25">
        <v>2904.16</v>
      </c>
      <c r="E89" s="25">
        <v>0</v>
      </c>
      <c r="F89" s="25">
        <v>0</v>
      </c>
      <c r="G89" s="25">
        <v>2904.16</v>
      </c>
      <c r="H89" s="25">
        <v>-145.38</v>
      </c>
      <c r="I89" s="25">
        <v>0</v>
      </c>
      <c r="J89" s="25">
        <v>169.37</v>
      </c>
      <c r="K89" s="25">
        <v>24</v>
      </c>
      <c r="L89" s="25">
        <v>0</v>
      </c>
      <c r="M89" s="25">
        <v>0</v>
      </c>
      <c r="N89" s="25">
        <v>-0.04</v>
      </c>
      <c r="O89" s="25">
        <v>0</v>
      </c>
      <c r="P89" s="25">
        <v>0</v>
      </c>
      <c r="Q89" s="25">
        <v>0</v>
      </c>
      <c r="R89" s="25">
        <v>23.96</v>
      </c>
      <c r="S89" s="25">
        <v>2880.2</v>
      </c>
      <c r="T89" s="43" t="s">
        <v>209</v>
      </c>
    </row>
    <row r="90" spans="1:20">
      <c r="A90" s="38" t="s">
        <v>125</v>
      </c>
      <c r="B90" s="17" t="s">
        <v>126</v>
      </c>
      <c r="C90" s="20">
        <v>3600</v>
      </c>
      <c r="D90" s="17">
        <v>3600</v>
      </c>
      <c r="E90" s="17">
        <v>0</v>
      </c>
      <c r="F90" s="17">
        <v>0</v>
      </c>
      <c r="G90" s="17">
        <v>3600</v>
      </c>
      <c r="H90" s="17">
        <v>-107.37</v>
      </c>
      <c r="I90" s="17">
        <v>0</v>
      </c>
      <c r="J90" s="17">
        <v>235.22</v>
      </c>
      <c r="K90" s="17">
        <v>127.84</v>
      </c>
      <c r="L90" s="17">
        <v>0</v>
      </c>
      <c r="M90" s="17">
        <v>0</v>
      </c>
      <c r="N90" s="17">
        <v>-0.04</v>
      </c>
      <c r="O90" s="17">
        <v>0</v>
      </c>
      <c r="P90" s="17">
        <v>0</v>
      </c>
      <c r="Q90" s="17">
        <v>0</v>
      </c>
      <c r="R90" s="17">
        <v>127.8</v>
      </c>
      <c r="S90" s="17">
        <v>3472.2</v>
      </c>
    </row>
    <row r="91" spans="1:20">
      <c r="A91" s="38" t="s">
        <v>127</v>
      </c>
      <c r="B91" s="17" t="s">
        <v>128</v>
      </c>
      <c r="C91" s="20">
        <v>4500</v>
      </c>
      <c r="D91" s="17">
        <v>4500</v>
      </c>
      <c r="E91" s="17">
        <v>0</v>
      </c>
      <c r="F91" s="17">
        <v>0</v>
      </c>
      <c r="G91" s="17">
        <v>4500</v>
      </c>
      <c r="H91" s="17">
        <v>0</v>
      </c>
      <c r="I91" s="17">
        <v>0</v>
      </c>
      <c r="J91" s="17">
        <v>333.14</v>
      </c>
      <c r="K91" s="17">
        <v>333.14</v>
      </c>
      <c r="L91" s="17">
        <v>0</v>
      </c>
      <c r="M91" s="17">
        <v>0</v>
      </c>
      <c r="N91" s="17">
        <v>0.06</v>
      </c>
      <c r="O91" s="17">
        <v>0</v>
      </c>
      <c r="P91" s="17">
        <v>0</v>
      </c>
      <c r="Q91" s="17">
        <v>0</v>
      </c>
      <c r="R91" s="17">
        <v>333.2</v>
      </c>
      <c r="S91" s="17">
        <v>4166.8</v>
      </c>
    </row>
    <row r="92" spans="1:20">
      <c r="A92" s="38" t="s">
        <v>129</v>
      </c>
      <c r="B92" s="17" t="s">
        <v>130</v>
      </c>
      <c r="C92" s="20">
        <v>3600</v>
      </c>
      <c r="D92" s="17">
        <v>3600</v>
      </c>
      <c r="E92" s="17">
        <v>0</v>
      </c>
      <c r="F92" s="17">
        <v>0</v>
      </c>
      <c r="G92" s="17">
        <v>3600</v>
      </c>
      <c r="H92" s="17">
        <v>-107.37</v>
      </c>
      <c r="I92" s="17">
        <v>0</v>
      </c>
      <c r="J92" s="17">
        <v>235.22</v>
      </c>
      <c r="K92" s="17">
        <v>127.84</v>
      </c>
      <c r="L92" s="17">
        <v>0</v>
      </c>
      <c r="M92" s="17">
        <v>0</v>
      </c>
      <c r="N92" s="17">
        <v>-0.04</v>
      </c>
      <c r="O92" s="17">
        <v>0</v>
      </c>
      <c r="P92" s="17">
        <v>0</v>
      </c>
      <c r="Q92" s="17">
        <v>0</v>
      </c>
      <c r="R92" s="17">
        <v>127.8</v>
      </c>
      <c r="S92" s="17">
        <v>3472.2</v>
      </c>
    </row>
    <row r="93" spans="1:20">
      <c r="A93" s="38" t="s">
        <v>131</v>
      </c>
      <c r="B93" s="17" t="s">
        <v>132</v>
      </c>
      <c r="C93" s="20">
        <v>5420.55</v>
      </c>
      <c r="D93" s="17">
        <v>5420.55</v>
      </c>
      <c r="E93" s="17">
        <v>0</v>
      </c>
      <c r="F93" s="17">
        <v>0</v>
      </c>
      <c r="G93" s="17">
        <v>5420.55</v>
      </c>
      <c r="H93" s="17">
        <v>0</v>
      </c>
      <c r="I93" s="17">
        <v>0</v>
      </c>
      <c r="J93" s="17">
        <v>433.29</v>
      </c>
      <c r="K93" s="17">
        <v>433.29</v>
      </c>
      <c r="L93" s="17">
        <v>0</v>
      </c>
      <c r="M93" s="17">
        <v>0</v>
      </c>
      <c r="N93" s="17">
        <v>-0.14000000000000001</v>
      </c>
      <c r="O93" s="17">
        <v>0</v>
      </c>
      <c r="P93" s="17">
        <v>0</v>
      </c>
      <c r="Q93" s="17">
        <v>0</v>
      </c>
      <c r="R93" s="17">
        <v>433.15</v>
      </c>
      <c r="S93" s="17">
        <v>4987.3999999999996</v>
      </c>
    </row>
    <row r="94" spans="1:20" s="5" customFormat="1">
      <c r="A94" s="12" t="s">
        <v>23</v>
      </c>
      <c r="C94" s="21" t="s">
        <v>24</v>
      </c>
      <c r="D94" s="5" t="s">
        <v>24</v>
      </c>
      <c r="E94" s="5" t="s">
        <v>24</v>
      </c>
      <c r="F94" s="5" t="s">
        <v>24</v>
      </c>
      <c r="G94" s="5" t="s">
        <v>24</v>
      </c>
      <c r="H94" s="5" t="s">
        <v>24</v>
      </c>
      <c r="I94" s="5" t="s">
        <v>24</v>
      </c>
      <c r="J94" s="5" t="s">
        <v>24</v>
      </c>
      <c r="K94" s="5" t="s">
        <v>24</v>
      </c>
      <c r="L94" s="5" t="s">
        <v>24</v>
      </c>
      <c r="M94" s="5" t="s">
        <v>24</v>
      </c>
      <c r="N94" s="5" t="s">
        <v>24</v>
      </c>
      <c r="O94" s="5" t="s">
        <v>24</v>
      </c>
      <c r="P94" s="5" t="s">
        <v>24</v>
      </c>
      <c r="Q94" s="5" t="s">
        <v>24</v>
      </c>
      <c r="R94" s="5" t="s">
        <v>24</v>
      </c>
      <c r="S94" s="5" t="s">
        <v>24</v>
      </c>
      <c r="T94" s="44"/>
    </row>
    <row r="95" spans="1:20">
      <c r="C95" s="22">
        <f>SUM(C86:C94)</f>
        <v>31078.649999999998</v>
      </c>
      <c r="D95" s="22">
        <f t="shared" ref="D95:S95" si="8">SUM(D86:D94)</f>
        <v>30871.21</v>
      </c>
      <c r="E95" s="22">
        <f t="shared" si="8"/>
        <v>0</v>
      </c>
      <c r="F95" s="22">
        <f t="shared" si="8"/>
        <v>0</v>
      </c>
      <c r="G95" s="22">
        <f t="shared" si="8"/>
        <v>30871.21</v>
      </c>
      <c r="H95" s="22">
        <f t="shared" si="8"/>
        <v>-548.83000000000004</v>
      </c>
      <c r="I95" s="22">
        <f t="shared" si="8"/>
        <v>-77.2</v>
      </c>
      <c r="J95" s="22">
        <f t="shared" si="8"/>
        <v>2167.3200000000002</v>
      </c>
      <c r="K95" s="22">
        <f t="shared" si="8"/>
        <v>1695.6799999999998</v>
      </c>
      <c r="L95" s="22">
        <f t="shared" si="8"/>
        <v>0</v>
      </c>
      <c r="M95" s="22">
        <f t="shared" si="8"/>
        <v>0</v>
      </c>
      <c r="N95" s="22">
        <f t="shared" si="8"/>
        <v>-0.27</v>
      </c>
      <c r="O95" s="22">
        <f t="shared" si="8"/>
        <v>0</v>
      </c>
      <c r="P95" s="22">
        <f t="shared" si="8"/>
        <v>0</v>
      </c>
      <c r="Q95" s="22">
        <f t="shared" si="8"/>
        <v>0</v>
      </c>
      <c r="R95" s="22">
        <f t="shared" si="8"/>
        <v>1618.21</v>
      </c>
      <c r="S95" s="22">
        <f t="shared" si="8"/>
        <v>29253</v>
      </c>
    </row>
    <row r="96" spans="1:20" ht="12" thickBot="1">
      <c r="C96" s="19"/>
    </row>
    <row r="97" spans="1:20">
      <c r="A97" s="36" t="s">
        <v>133</v>
      </c>
      <c r="B97" s="37"/>
      <c r="C97" s="19"/>
    </row>
    <row r="98" spans="1:20">
      <c r="A98" s="38" t="s">
        <v>134</v>
      </c>
      <c r="B98" s="17" t="s">
        <v>135</v>
      </c>
      <c r="C98" s="20">
        <v>7955.55</v>
      </c>
      <c r="D98" s="17">
        <v>7955.55</v>
      </c>
      <c r="E98" s="17">
        <v>0</v>
      </c>
      <c r="F98" s="17">
        <v>0</v>
      </c>
      <c r="G98" s="17">
        <v>7955.55</v>
      </c>
      <c r="H98" s="17">
        <v>0</v>
      </c>
      <c r="I98" s="17">
        <v>0</v>
      </c>
      <c r="J98" s="17">
        <v>876.28</v>
      </c>
      <c r="K98" s="17">
        <v>876.28</v>
      </c>
      <c r="L98" s="17">
        <v>0</v>
      </c>
      <c r="M98" s="17">
        <v>0</v>
      </c>
      <c r="N98" s="17">
        <v>7.0000000000000007E-2</v>
      </c>
      <c r="O98" s="17">
        <v>0</v>
      </c>
      <c r="P98" s="17">
        <v>0</v>
      </c>
      <c r="Q98" s="17">
        <v>0</v>
      </c>
      <c r="R98" s="17">
        <v>876.35</v>
      </c>
      <c r="S98" s="17">
        <v>7079.2</v>
      </c>
    </row>
    <row r="99" spans="1:20">
      <c r="A99" s="38" t="s">
        <v>136</v>
      </c>
      <c r="B99" s="17" t="s">
        <v>137</v>
      </c>
      <c r="C99" s="20">
        <v>3631.2</v>
      </c>
      <c r="D99" s="17">
        <v>3631.2</v>
      </c>
      <c r="E99" s="17">
        <v>0</v>
      </c>
      <c r="F99" s="17">
        <v>0</v>
      </c>
      <c r="G99" s="17">
        <v>3631.2</v>
      </c>
      <c r="H99" s="17">
        <v>-107.37</v>
      </c>
      <c r="I99" s="17">
        <v>0</v>
      </c>
      <c r="J99" s="17">
        <v>238.61</v>
      </c>
      <c r="K99" s="17">
        <v>131.24</v>
      </c>
      <c r="L99" s="17">
        <v>0</v>
      </c>
      <c r="M99" s="17">
        <v>0</v>
      </c>
      <c r="N99" s="17">
        <v>-0.04</v>
      </c>
      <c r="O99" s="17">
        <v>0</v>
      </c>
      <c r="P99" s="17">
        <v>0</v>
      </c>
      <c r="Q99" s="17">
        <v>0</v>
      </c>
      <c r="R99" s="17">
        <v>131.19999999999999</v>
      </c>
      <c r="S99" s="17">
        <v>3500</v>
      </c>
    </row>
    <row r="100" spans="1:20" s="24" customFormat="1">
      <c r="A100" s="39" t="s">
        <v>138</v>
      </c>
      <c r="B100" s="25" t="s">
        <v>139</v>
      </c>
      <c r="C100" s="25">
        <v>3622.5</v>
      </c>
      <c r="D100" s="25">
        <v>3622.5</v>
      </c>
      <c r="E100" s="25">
        <v>0</v>
      </c>
      <c r="F100" s="25">
        <v>0</v>
      </c>
      <c r="G100" s="25">
        <v>3622.5</v>
      </c>
      <c r="H100" s="25">
        <v>-107.37</v>
      </c>
      <c r="I100" s="25">
        <v>0</v>
      </c>
      <c r="J100" s="25">
        <v>237.67</v>
      </c>
      <c r="K100" s="25">
        <v>130.29</v>
      </c>
      <c r="L100" s="25">
        <v>1000</v>
      </c>
      <c r="M100" s="25">
        <v>0</v>
      </c>
      <c r="N100" s="25">
        <v>0.01</v>
      </c>
      <c r="O100" s="25">
        <v>0</v>
      </c>
      <c r="P100" s="25">
        <v>0</v>
      </c>
      <c r="Q100" s="25">
        <v>0</v>
      </c>
      <c r="R100" s="25">
        <v>1130.3</v>
      </c>
      <c r="S100" s="25">
        <v>2492.1999999999998</v>
      </c>
      <c r="T100" s="43" t="s">
        <v>210</v>
      </c>
    </row>
    <row r="101" spans="1:20">
      <c r="A101" s="38" t="s">
        <v>140</v>
      </c>
      <c r="B101" s="17" t="s">
        <v>141</v>
      </c>
      <c r="C101" s="20">
        <v>11950.8</v>
      </c>
      <c r="D101" s="17">
        <v>11950.8</v>
      </c>
      <c r="E101" s="17">
        <v>0</v>
      </c>
      <c r="F101" s="17">
        <v>0</v>
      </c>
      <c r="G101" s="17">
        <v>11950.8</v>
      </c>
      <c r="H101" s="17">
        <v>0</v>
      </c>
      <c r="I101" s="17">
        <v>0</v>
      </c>
      <c r="J101" s="17">
        <v>1729.67</v>
      </c>
      <c r="K101" s="17">
        <v>1729.67</v>
      </c>
      <c r="L101" s="17">
        <v>0</v>
      </c>
      <c r="M101" s="17">
        <v>0</v>
      </c>
      <c r="N101" s="17">
        <v>-7.0000000000000007E-2</v>
      </c>
      <c r="O101" s="17">
        <v>0</v>
      </c>
      <c r="P101" s="17">
        <v>0</v>
      </c>
      <c r="Q101" s="17">
        <v>0</v>
      </c>
      <c r="R101" s="17">
        <v>1729.6</v>
      </c>
      <c r="S101" s="17">
        <v>10221.200000000001</v>
      </c>
    </row>
    <row r="102" spans="1:20">
      <c r="A102" s="38" t="s">
        <v>142</v>
      </c>
      <c r="B102" s="17" t="s">
        <v>143</v>
      </c>
      <c r="C102" s="20">
        <v>5420.55</v>
      </c>
      <c r="D102" s="17">
        <v>5420.55</v>
      </c>
      <c r="E102" s="17">
        <v>0</v>
      </c>
      <c r="F102" s="17">
        <v>0</v>
      </c>
      <c r="G102" s="17">
        <v>5420.55</v>
      </c>
      <c r="H102" s="17">
        <v>0</v>
      </c>
      <c r="I102" s="17">
        <v>0</v>
      </c>
      <c r="J102" s="17">
        <v>433.29</v>
      </c>
      <c r="K102" s="17">
        <v>433.29</v>
      </c>
      <c r="L102" s="17">
        <v>0</v>
      </c>
      <c r="M102" s="17">
        <v>0</v>
      </c>
      <c r="N102" s="17">
        <v>0.06</v>
      </c>
      <c r="O102" s="17">
        <v>0</v>
      </c>
      <c r="P102" s="17">
        <v>0</v>
      </c>
      <c r="Q102" s="17">
        <v>0</v>
      </c>
      <c r="R102" s="17">
        <v>433.35</v>
      </c>
      <c r="S102" s="17">
        <v>4987.2</v>
      </c>
    </row>
    <row r="103" spans="1:20" s="24" customFormat="1">
      <c r="A103" s="39" t="s">
        <v>144</v>
      </c>
      <c r="B103" s="25" t="s">
        <v>145</v>
      </c>
      <c r="C103" s="25">
        <v>3903.45</v>
      </c>
      <c r="D103" s="25">
        <v>3903.45</v>
      </c>
      <c r="E103" s="25">
        <v>0</v>
      </c>
      <c r="F103" s="25">
        <v>0</v>
      </c>
      <c r="G103" s="25">
        <v>3903.45</v>
      </c>
      <c r="H103" s="25">
        <v>0</v>
      </c>
      <c r="I103" s="25">
        <v>0</v>
      </c>
      <c r="J103" s="25">
        <v>268.23</v>
      </c>
      <c r="K103" s="25">
        <v>268.23</v>
      </c>
      <c r="L103" s="25">
        <v>0</v>
      </c>
      <c r="M103" s="25">
        <v>0</v>
      </c>
      <c r="N103" s="25">
        <v>0.12</v>
      </c>
      <c r="O103" s="25">
        <v>125.1</v>
      </c>
      <c r="P103" s="25">
        <v>-125.1</v>
      </c>
      <c r="Q103" s="25">
        <v>125.1</v>
      </c>
      <c r="R103" s="25">
        <v>393.45</v>
      </c>
      <c r="S103" s="25">
        <v>3510</v>
      </c>
      <c r="T103" s="43" t="s">
        <v>211</v>
      </c>
    </row>
    <row r="104" spans="1:20">
      <c r="A104" s="38" t="s">
        <v>146</v>
      </c>
      <c r="B104" s="17" t="s">
        <v>147</v>
      </c>
      <c r="C104" s="20">
        <v>3111.6</v>
      </c>
      <c r="D104" s="17">
        <v>3111.6</v>
      </c>
      <c r="E104" s="17">
        <v>0</v>
      </c>
      <c r="F104" s="17">
        <v>0</v>
      </c>
      <c r="G104" s="17">
        <v>3111.6</v>
      </c>
      <c r="H104" s="17">
        <v>-125.1</v>
      </c>
      <c r="I104" s="17">
        <v>0</v>
      </c>
      <c r="J104" s="17">
        <v>182.65</v>
      </c>
      <c r="K104" s="17">
        <v>57.55</v>
      </c>
      <c r="L104" s="17">
        <v>0</v>
      </c>
      <c r="M104" s="17">
        <v>0</v>
      </c>
      <c r="N104" s="17">
        <v>0.05</v>
      </c>
      <c r="O104" s="17">
        <v>0</v>
      </c>
      <c r="P104" s="17">
        <v>0</v>
      </c>
      <c r="Q104" s="17">
        <v>0</v>
      </c>
      <c r="R104" s="17">
        <v>57.6</v>
      </c>
      <c r="S104" s="17">
        <v>3054</v>
      </c>
    </row>
    <row r="105" spans="1:20" s="24" customFormat="1">
      <c r="A105" s="39" t="s">
        <v>148</v>
      </c>
      <c r="B105" s="25" t="s">
        <v>149</v>
      </c>
      <c r="C105" s="25">
        <v>5420.55</v>
      </c>
      <c r="D105" s="25">
        <v>5420.55</v>
      </c>
      <c r="E105" s="25">
        <v>0</v>
      </c>
      <c r="F105" s="25">
        <v>0</v>
      </c>
      <c r="G105" s="25">
        <v>5420.55</v>
      </c>
      <c r="H105" s="25">
        <v>0</v>
      </c>
      <c r="I105" s="25">
        <v>0</v>
      </c>
      <c r="J105" s="25">
        <v>433.29</v>
      </c>
      <c r="K105" s="25">
        <v>433.29</v>
      </c>
      <c r="L105" s="25">
        <v>1000</v>
      </c>
      <c r="M105" s="25">
        <v>0</v>
      </c>
      <c r="N105" s="25">
        <v>0.06</v>
      </c>
      <c r="O105" s="25">
        <v>0</v>
      </c>
      <c r="P105" s="25">
        <v>0</v>
      </c>
      <c r="Q105" s="25">
        <v>0</v>
      </c>
      <c r="R105" s="25">
        <v>1433.35</v>
      </c>
      <c r="S105" s="25">
        <v>3987.2</v>
      </c>
      <c r="T105" s="43" t="s">
        <v>212</v>
      </c>
    </row>
    <row r="106" spans="1:20" s="24" customFormat="1">
      <c r="A106" s="39" t="s">
        <v>150</v>
      </c>
      <c r="B106" s="25" t="s">
        <v>151</v>
      </c>
      <c r="C106" s="25">
        <v>3600</v>
      </c>
      <c r="D106" s="25">
        <v>3600</v>
      </c>
      <c r="E106" s="25">
        <v>0</v>
      </c>
      <c r="F106" s="25">
        <v>0</v>
      </c>
      <c r="G106" s="25">
        <v>3600</v>
      </c>
      <c r="H106" s="25">
        <v>-107.37</v>
      </c>
      <c r="I106" s="25">
        <v>0</v>
      </c>
      <c r="J106" s="25">
        <v>235.22</v>
      </c>
      <c r="K106" s="25">
        <v>127.84</v>
      </c>
      <c r="L106" s="25">
        <v>0</v>
      </c>
      <c r="M106" s="25">
        <v>0</v>
      </c>
      <c r="N106" s="25">
        <v>-0.04</v>
      </c>
      <c r="O106" s="25">
        <v>0</v>
      </c>
      <c r="P106" s="25">
        <v>0</v>
      </c>
      <c r="Q106" s="25">
        <v>0</v>
      </c>
      <c r="R106" s="25">
        <v>127.8</v>
      </c>
      <c r="S106" s="25">
        <v>3472.2</v>
      </c>
      <c r="T106" s="43" t="s">
        <v>213</v>
      </c>
    </row>
    <row r="107" spans="1:20">
      <c r="A107" s="38" t="s">
        <v>152</v>
      </c>
      <c r="B107" s="17" t="s">
        <v>153</v>
      </c>
      <c r="C107" s="20">
        <v>7955.55</v>
      </c>
      <c r="D107" s="17">
        <v>7955.55</v>
      </c>
      <c r="E107" s="17">
        <v>0</v>
      </c>
      <c r="F107" s="17">
        <v>0</v>
      </c>
      <c r="G107" s="17">
        <v>7955.55</v>
      </c>
      <c r="H107" s="17">
        <v>0</v>
      </c>
      <c r="I107" s="17">
        <v>0</v>
      </c>
      <c r="J107" s="17">
        <v>876.28</v>
      </c>
      <c r="K107" s="17">
        <v>876.28</v>
      </c>
      <c r="L107" s="17">
        <v>0</v>
      </c>
      <c r="M107" s="17">
        <v>0</v>
      </c>
      <c r="N107" s="17">
        <v>7.0000000000000007E-2</v>
      </c>
      <c r="O107" s="17">
        <v>0</v>
      </c>
      <c r="P107" s="17">
        <v>0</v>
      </c>
      <c r="Q107" s="17">
        <v>0</v>
      </c>
      <c r="R107" s="17">
        <v>876.35</v>
      </c>
      <c r="S107" s="17">
        <v>7079.2</v>
      </c>
    </row>
    <row r="108" spans="1:20">
      <c r="A108" s="38" t="s">
        <v>154</v>
      </c>
      <c r="B108" s="17" t="s">
        <v>155</v>
      </c>
      <c r="C108" s="20">
        <v>5420.55</v>
      </c>
      <c r="D108" s="17">
        <v>5420.55</v>
      </c>
      <c r="E108" s="17">
        <v>0</v>
      </c>
      <c r="F108" s="17">
        <v>0</v>
      </c>
      <c r="G108" s="17">
        <v>5420.55</v>
      </c>
      <c r="H108" s="17">
        <v>0</v>
      </c>
      <c r="I108" s="17">
        <v>0</v>
      </c>
      <c r="J108" s="17">
        <v>433.29</v>
      </c>
      <c r="K108" s="17">
        <v>433.29</v>
      </c>
      <c r="L108" s="17">
        <v>0</v>
      </c>
      <c r="M108" s="17">
        <v>0</v>
      </c>
      <c r="N108" s="17">
        <v>0.06</v>
      </c>
      <c r="O108" s="17">
        <v>0</v>
      </c>
      <c r="P108" s="17">
        <v>0</v>
      </c>
      <c r="Q108" s="17">
        <v>0</v>
      </c>
      <c r="R108" s="17">
        <v>433.35</v>
      </c>
      <c r="S108" s="17">
        <v>4987.2</v>
      </c>
    </row>
    <row r="109" spans="1:20">
      <c r="A109" s="38" t="s">
        <v>156</v>
      </c>
      <c r="B109" s="17" t="s">
        <v>157</v>
      </c>
      <c r="C109" s="20">
        <v>3631.2</v>
      </c>
      <c r="D109" s="17">
        <v>3631.2</v>
      </c>
      <c r="E109" s="17">
        <v>0</v>
      </c>
      <c r="F109" s="17">
        <v>0</v>
      </c>
      <c r="G109" s="17">
        <v>3631.2</v>
      </c>
      <c r="H109" s="17">
        <v>-107.37</v>
      </c>
      <c r="I109" s="17">
        <v>0</v>
      </c>
      <c r="J109" s="17">
        <v>238.61</v>
      </c>
      <c r="K109" s="17">
        <v>131.24</v>
      </c>
      <c r="L109" s="17">
        <v>0</v>
      </c>
      <c r="M109" s="17">
        <v>0</v>
      </c>
      <c r="N109" s="17">
        <v>-0.04</v>
      </c>
      <c r="O109" s="17">
        <v>0</v>
      </c>
      <c r="P109" s="17">
        <v>0</v>
      </c>
      <c r="Q109" s="17">
        <v>0</v>
      </c>
      <c r="R109" s="17">
        <v>131.19999999999999</v>
      </c>
      <c r="S109" s="17">
        <v>3500</v>
      </c>
    </row>
    <row r="110" spans="1:20" s="5" customFormat="1">
      <c r="A110" s="12" t="s">
        <v>23</v>
      </c>
      <c r="C110" s="21" t="s">
        <v>24</v>
      </c>
      <c r="D110" s="5" t="s">
        <v>24</v>
      </c>
      <c r="E110" s="5" t="s">
        <v>24</v>
      </c>
      <c r="F110" s="5" t="s">
        <v>24</v>
      </c>
      <c r="G110" s="5" t="s">
        <v>24</v>
      </c>
      <c r="H110" s="5" t="s">
        <v>24</v>
      </c>
      <c r="I110" s="5" t="s">
        <v>24</v>
      </c>
      <c r="J110" s="5" t="s">
        <v>24</v>
      </c>
      <c r="K110" s="5" t="s">
        <v>24</v>
      </c>
      <c r="L110" s="5" t="s">
        <v>24</v>
      </c>
      <c r="M110" s="5" t="s">
        <v>24</v>
      </c>
      <c r="N110" s="5" t="s">
        <v>24</v>
      </c>
      <c r="O110" s="5" t="s">
        <v>24</v>
      </c>
      <c r="P110" s="5" t="s">
        <v>24</v>
      </c>
      <c r="Q110" s="5" t="s">
        <v>24</v>
      </c>
      <c r="R110" s="5" t="s">
        <v>24</v>
      </c>
      <c r="S110" s="5" t="s">
        <v>24</v>
      </c>
      <c r="T110" s="44"/>
    </row>
    <row r="111" spans="1:20">
      <c r="C111" s="22">
        <f>SUM(C98:C110)</f>
        <v>65623.5</v>
      </c>
      <c r="D111" s="22">
        <f t="shared" ref="D111:S111" si="9">SUM(D98:D110)</f>
        <v>65623.5</v>
      </c>
      <c r="E111" s="22">
        <f t="shared" si="9"/>
        <v>0</v>
      </c>
      <c r="F111" s="22">
        <f t="shared" si="9"/>
        <v>0</v>
      </c>
      <c r="G111" s="22">
        <f t="shared" si="9"/>
        <v>65623.5</v>
      </c>
      <c r="H111" s="22">
        <f t="shared" si="9"/>
        <v>-554.58000000000004</v>
      </c>
      <c r="I111" s="22">
        <f t="shared" si="9"/>
        <v>0</v>
      </c>
      <c r="J111" s="22">
        <f t="shared" si="9"/>
        <v>6183.09</v>
      </c>
      <c r="K111" s="22">
        <f t="shared" si="9"/>
        <v>5628.49</v>
      </c>
      <c r="L111" s="22">
        <f t="shared" si="9"/>
        <v>2000</v>
      </c>
      <c r="M111" s="22">
        <f t="shared" si="9"/>
        <v>0</v>
      </c>
      <c r="N111" s="22">
        <f t="shared" si="9"/>
        <v>0.31000000000000005</v>
      </c>
      <c r="O111" s="22">
        <f t="shared" si="9"/>
        <v>125.1</v>
      </c>
      <c r="P111" s="22">
        <f t="shared" si="9"/>
        <v>-125.1</v>
      </c>
      <c r="Q111" s="22">
        <f t="shared" si="9"/>
        <v>125.1</v>
      </c>
      <c r="R111" s="22">
        <f t="shared" si="9"/>
        <v>7753.9000000000015</v>
      </c>
      <c r="S111" s="22">
        <f t="shared" si="9"/>
        <v>57869.599999999991</v>
      </c>
    </row>
    <row r="112" spans="1:20" ht="12" thickBot="1">
      <c r="C112" s="19"/>
    </row>
    <row r="113" spans="1:20">
      <c r="A113" s="36" t="s">
        <v>158</v>
      </c>
      <c r="B113" s="37"/>
      <c r="C113" s="19"/>
    </row>
    <row r="114" spans="1:20">
      <c r="A114" s="38" t="s">
        <v>159</v>
      </c>
      <c r="B114" s="17" t="s">
        <v>160</v>
      </c>
      <c r="C114" s="20">
        <v>3484.05</v>
      </c>
      <c r="D114" s="17">
        <v>3484.05</v>
      </c>
      <c r="E114" s="17">
        <v>0</v>
      </c>
      <c r="F114" s="17">
        <v>0</v>
      </c>
      <c r="G114" s="17">
        <v>3484.05</v>
      </c>
      <c r="H114" s="17">
        <v>-125.1</v>
      </c>
      <c r="I114" s="17">
        <v>0</v>
      </c>
      <c r="J114" s="17">
        <v>222.6</v>
      </c>
      <c r="K114" s="17">
        <v>97.5</v>
      </c>
      <c r="L114" s="17">
        <v>0</v>
      </c>
      <c r="M114" s="17">
        <v>0</v>
      </c>
      <c r="N114" s="17">
        <v>0.15</v>
      </c>
      <c r="O114" s="17">
        <v>0</v>
      </c>
      <c r="P114" s="17">
        <v>0</v>
      </c>
      <c r="Q114" s="17">
        <v>0</v>
      </c>
      <c r="R114" s="17">
        <v>97.65</v>
      </c>
      <c r="S114" s="17">
        <v>3386.4</v>
      </c>
    </row>
    <row r="115" spans="1:20">
      <c r="A115" s="38" t="s">
        <v>161</v>
      </c>
      <c r="B115" s="17" t="s">
        <v>162</v>
      </c>
      <c r="C115" s="20">
        <v>3484.05</v>
      </c>
      <c r="D115" s="17">
        <v>3484.05</v>
      </c>
      <c r="E115" s="17">
        <v>0</v>
      </c>
      <c r="F115" s="17">
        <v>0</v>
      </c>
      <c r="G115" s="17">
        <v>3484.05</v>
      </c>
      <c r="H115" s="17">
        <v>-125.1</v>
      </c>
      <c r="I115" s="17">
        <v>0</v>
      </c>
      <c r="J115" s="17">
        <v>222.6</v>
      </c>
      <c r="K115" s="17">
        <v>97.5</v>
      </c>
      <c r="L115" s="17">
        <v>0</v>
      </c>
      <c r="M115" s="17">
        <v>0</v>
      </c>
      <c r="N115" s="17">
        <v>-0.05</v>
      </c>
      <c r="O115" s="17">
        <v>0</v>
      </c>
      <c r="P115" s="17">
        <v>0</v>
      </c>
      <c r="Q115" s="17">
        <v>0</v>
      </c>
      <c r="R115" s="17">
        <v>97.45</v>
      </c>
      <c r="S115" s="17">
        <v>3386.6</v>
      </c>
    </row>
    <row r="116" spans="1:20">
      <c r="A116" s="38" t="s">
        <v>163</v>
      </c>
      <c r="B116" s="17" t="s">
        <v>164</v>
      </c>
      <c r="C116" s="20">
        <v>3484.05</v>
      </c>
      <c r="D116" s="17">
        <v>3484.05</v>
      </c>
      <c r="E116" s="17">
        <v>0</v>
      </c>
      <c r="F116" s="17">
        <v>0</v>
      </c>
      <c r="G116" s="17">
        <v>3484.05</v>
      </c>
      <c r="H116" s="17">
        <v>-125.1</v>
      </c>
      <c r="I116" s="17">
        <v>0</v>
      </c>
      <c r="J116" s="17">
        <v>222.6</v>
      </c>
      <c r="K116" s="17">
        <v>97.5</v>
      </c>
      <c r="L116" s="17">
        <v>0</v>
      </c>
      <c r="M116" s="17">
        <v>0</v>
      </c>
      <c r="N116" s="17">
        <v>-0.05</v>
      </c>
      <c r="O116" s="17">
        <v>0</v>
      </c>
      <c r="P116" s="17">
        <v>0</v>
      </c>
      <c r="Q116" s="17">
        <v>0</v>
      </c>
      <c r="R116" s="17">
        <v>97.45</v>
      </c>
      <c r="S116" s="17">
        <v>3386.6</v>
      </c>
    </row>
    <row r="117" spans="1:20">
      <c r="A117" s="38" t="s">
        <v>165</v>
      </c>
      <c r="B117" s="17" t="s">
        <v>166</v>
      </c>
      <c r="C117" s="20">
        <v>3484.05</v>
      </c>
      <c r="D117" s="17">
        <v>3484.05</v>
      </c>
      <c r="E117" s="17">
        <v>0</v>
      </c>
      <c r="F117" s="17">
        <v>0</v>
      </c>
      <c r="G117" s="17">
        <v>3484.05</v>
      </c>
      <c r="H117" s="17">
        <v>-125.1</v>
      </c>
      <c r="I117" s="17">
        <v>0</v>
      </c>
      <c r="J117" s="17">
        <v>222.6</v>
      </c>
      <c r="K117" s="17">
        <v>97.5</v>
      </c>
      <c r="L117" s="17">
        <v>0</v>
      </c>
      <c r="M117" s="17">
        <v>0</v>
      </c>
      <c r="N117" s="17">
        <v>-0.05</v>
      </c>
      <c r="O117" s="17">
        <v>0</v>
      </c>
      <c r="P117" s="17">
        <v>0</v>
      </c>
      <c r="Q117" s="17">
        <v>0</v>
      </c>
      <c r="R117" s="17">
        <v>97.45</v>
      </c>
      <c r="S117" s="17">
        <v>3386.6</v>
      </c>
    </row>
    <row r="118" spans="1:20">
      <c r="A118" s="38" t="s">
        <v>167</v>
      </c>
      <c r="B118" s="17" t="s">
        <v>168</v>
      </c>
      <c r="C118" s="20">
        <v>5420.55</v>
      </c>
      <c r="D118" s="17">
        <v>5420.55</v>
      </c>
      <c r="E118" s="17">
        <v>0</v>
      </c>
      <c r="F118" s="17">
        <v>0</v>
      </c>
      <c r="G118" s="17">
        <v>5420.55</v>
      </c>
      <c r="H118" s="17">
        <v>0</v>
      </c>
      <c r="I118" s="17">
        <v>0</v>
      </c>
      <c r="J118" s="17">
        <v>433.29</v>
      </c>
      <c r="K118" s="17">
        <v>433.29</v>
      </c>
      <c r="L118" s="17">
        <v>0</v>
      </c>
      <c r="M118" s="17">
        <v>0</v>
      </c>
      <c r="N118" s="17">
        <v>0.06</v>
      </c>
      <c r="O118" s="17">
        <v>0</v>
      </c>
      <c r="P118" s="17">
        <v>0</v>
      </c>
      <c r="Q118" s="17">
        <v>0</v>
      </c>
      <c r="R118" s="17">
        <v>433.35</v>
      </c>
      <c r="S118" s="17">
        <v>4987.2</v>
      </c>
    </row>
    <row r="119" spans="1:20">
      <c r="A119" s="38" t="s">
        <v>169</v>
      </c>
      <c r="B119" s="17" t="s">
        <v>170</v>
      </c>
      <c r="C119" s="20">
        <v>3484.05</v>
      </c>
      <c r="D119" s="17">
        <v>3484.05</v>
      </c>
      <c r="E119" s="17">
        <v>0</v>
      </c>
      <c r="F119" s="17">
        <v>0</v>
      </c>
      <c r="G119" s="17">
        <v>3484.05</v>
      </c>
      <c r="H119" s="17">
        <v>-125.1</v>
      </c>
      <c r="I119" s="17">
        <v>0</v>
      </c>
      <c r="J119" s="17">
        <v>222.6</v>
      </c>
      <c r="K119" s="17">
        <v>97.5</v>
      </c>
      <c r="L119" s="17">
        <v>0</v>
      </c>
      <c r="M119" s="17">
        <v>0</v>
      </c>
      <c r="N119" s="17">
        <v>-0.05</v>
      </c>
      <c r="O119" s="17">
        <v>0</v>
      </c>
      <c r="P119" s="17">
        <v>0</v>
      </c>
      <c r="Q119" s="17">
        <v>0</v>
      </c>
      <c r="R119" s="17">
        <v>97.45</v>
      </c>
      <c r="S119" s="17">
        <v>3386.6</v>
      </c>
    </row>
    <row r="120" spans="1:20">
      <c r="A120" s="38" t="s">
        <v>171</v>
      </c>
      <c r="B120" s="17" t="s">
        <v>172</v>
      </c>
      <c r="C120" s="20">
        <v>3483.6</v>
      </c>
      <c r="D120" s="17">
        <v>3483.6</v>
      </c>
      <c r="E120" s="17">
        <v>0</v>
      </c>
      <c r="F120" s="17">
        <v>0</v>
      </c>
      <c r="G120" s="17">
        <v>3483.6</v>
      </c>
      <c r="H120" s="17">
        <v>-125.1</v>
      </c>
      <c r="I120" s="17">
        <v>0</v>
      </c>
      <c r="J120" s="17">
        <v>222.55</v>
      </c>
      <c r="K120" s="17">
        <v>97.45</v>
      </c>
      <c r="L120" s="17">
        <v>0</v>
      </c>
      <c r="M120" s="17">
        <v>0</v>
      </c>
      <c r="N120" s="17">
        <v>0.15</v>
      </c>
      <c r="O120" s="17">
        <v>0</v>
      </c>
      <c r="P120" s="17">
        <v>0</v>
      </c>
      <c r="Q120" s="17">
        <v>0</v>
      </c>
      <c r="R120" s="17">
        <v>97.6</v>
      </c>
      <c r="S120" s="17">
        <v>3386</v>
      </c>
    </row>
    <row r="121" spans="1:20">
      <c r="A121" s="38" t="s">
        <v>173</v>
      </c>
      <c r="B121" s="17" t="s">
        <v>174</v>
      </c>
      <c r="C121" s="20">
        <v>3484.05</v>
      </c>
      <c r="D121" s="17">
        <v>3484.05</v>
      </c>
      <c r="E121" s="17">
        <v>0</v>
      </c>
      <c r="F121" s="17">
        <v>0</v>
      </c>
      <c r="G121" s="17">
        <v>3484.05</v>
      </c>
      <c r="H121" s="17">
        <v>-125.1</v>
      </c>
      <c r="I121" s="17">
        <v>0</v>
      </c>
      <c r="J121" s="17">
        <v>222.6</v>
      </c>
      <c r="K121" s="17">
        <v>97.5</v>
      </c>
      <c r="L121" s="17">
        <v>0</v>
      </c>
      <c r="M121" s="17">
        <v>0</v>
      </c>
      <c r="N121" s="17">
        <v>-0.05</v>
      </c>
      <c r="O121" s="17">
        <v>0</v>
      </c>
      <c r="P121" s="17">
        <v>0</v>
      </c>
      <c r="Q121" s="17">
        <v>0</v>
      </c>
      <c r="R121" s="17">
        <v>97.45</v>
      </c>
      <c r="S121" s="17">
        <v>3386.6</v>
      </c>
    </row>
    <row r="122" spans="1:20" s="5" customFormat="1">
      <c r="A122" s="12" t="s">
        <v>23</v>
      </c>
      <c r="C122" s="21" t="s">
        <v>24</v>
      </c>
      <c r="D122" s="5" t="s">
        <v>24</v>
      </c>
      <c r="E122" s="5" t="s">
        <v>24</v>
      </c>
      <c r="F122" s="5" t="s">
        <v>24</v>
      </c>
      <c r="G122" s="5" t="s">
        <v>24</v>
      </c>
      <c r="H122" s="5" t="s">
        <v>24</v>
      </c>
      <c r="I122" s="5" t="s">
        <v>24</v>
      </c>
      <c r="J122" s="5" t="s">
        <v>24</v>
      </c>
      <c r="K122" s="5" t="s">
        <v>24</v>
      </c>
      <c r="L122" s="5" t="s">
        <v>24</v>
      </c>
      <c r="M122" s="5" t="s">
        <v>24</v>
      </c>
      <c r="N122" s="5" t="s">
        <v>24</v>
      </c>
      <c r="O122" s="5" t="s">
        <v>24</v>
      </c>
      <c r="P122" s="5" t="s">
        <v>24</v>
      </c>
      <c r="Q122" s="5" t="s">
        <v>24</v>
      </c>
      <c r="R122" s="5" t="s">
        <v>24</v>
      </c>
      <c r="S122" s="5" t="s">
        <v>24</v>
      </c>
      <c r="T122" s="44"/>
    </row>
    <row r="123" spans="1:20">
      <c r="C123" s="22">
        <f>SUM(C114:C122)</f>
        <v>29808.449999999997</v>
      </c>
      <c r="D123" s="22">
        <f t="shared" ref="D123:S123" si="10">SUM(D114:D122)</f>
        <v>29808.449999999997</v>
      </c>
      <c r="E123" s="22">
        <f t="shared" si="10"/>
        <v>0</v>
      </c>
      <c r="F123" s="22">
        <f t="shared" si="10"/>
        <v>0</v>
      </c>
      <c r="G123" s="22">
        <f t="shared" si="10"/>
        <v>29808.449999999997</v>
      </c>
      <c r="H123" s="22">
        <f t="shared" si="10"/>
        <v>-875.7</v>
      </c>
      <c r="I123" s="22">
        <f t="shared" si="10"/>
        <v>0</v>
      </c>
      <c r="J123" s="22">
        <f t="shared" si="10"/>
        <v>1991.4399999999998</v>
      </c>
      <c r="K123" s="22">
        <f t="shared" si="10"/>
        <v>1115.74</v>
      </c>
      <c r="L123" s="22">
        <f t="shared" si="10"/>
        <v>0</v>
      </c>
      <c r="M123" s="22">
        <f t="shared" si="10"/>
        <v>0</v>
      </c>
      <c r="N123" s="22">
        <f t="shared" si="10"/>
        <v>0.10999999999999997</v>
      </c>
      <c r="O123" s="22">
        <f t="shared" si="10"/>
        <v>0</v>
      </c>
      <c r="P123" s="22">
        <f t="shared" si="10"/>
        <v>0</v>
      </c>
      <c r="Q123" s="22">
        <f t="shared" si="10"/>
        <v>0</v>
      </c>
      <c r="R123" s="22">
        <f t="shared" si="10"/>
        <v>1115.8500000000001</v>
      </c>
      <c r="S123" s="22">
        <f t="shared" si="10"/>
        <v>28692.6</v>
      </c>
    </row>
    <row r="124" spans="1:20" ht="12" thickBot="1">
      <c r="C124" s="19"/>
    </row>
    <row r="125" spans="1:20">
      <c r="A125" s="36" t="s">
        <v>175</v>
      </c>
      <c r="B125" s="37"/>
      <c r="C125" s="19"/>
    </row>
    <row r="126" spans="1:20" s="24" customFormat="1">
      <c r="A126" s="39" t="s">
        <v>176</v>
      </c>
      <c r="B126" s="25" t="s">
        <v>177</v>
      </c>
      <c r="C126" s="25">
        <v>4015.65</v>
      </c>
      <c r="D126" s="25">
        <v>4015.65</v>
      </c>
      <c r="E126" s="25">
        <v>0</v>
      </c>
      <c r="F126" s="25">
        <v>0</v>
      </c>
      <c r="G126" s="25">
        <v>4015.65</v>
      </c>
      <c r="H126" s="25">
        <v>0</v>
      </c>
      <c r="I126" s="25">
        <v>0</v>
      </c>
      <c r="J126" s="25">
        <v>280.44</v>
      </c>
      <c r="K126" s="25">
        <v>280.44</v>
      </c>
      <c r="L126" s="25">
        <v>0</v>
      </c>
      <c r="M126" s="25">
        <v>0</v>
      </c>
      <c r="N126" s="25">
        <v>0.01</v>
      </c>
      <c r="O126" s="25">
        <v>0</v>
      </c>
      <c r="P126" s="25">
        <v>0</v>
      </c>
      <c r="Q126" s="25">
        <v>0</v>
      </c>
      <c r="R126" s="25">
        <v>280.45</v>
      </c>
      <c r="S126" s="25">
        <v>3735.2</v>
      </c>
      <c r="T126" s="43" t="s">
        <v>211</v>
      </c>
    </row>
    <row r="127" spans="1:20">
      <c r="A127" s="38" t="s">
        <v>178</v>
      </c>
      <c r="B127" s="17" t="s">
        <v>179</v>
      </c>
      <c r="C127" s="20">
        <v>5919.75</v>
      </c>
      <c r="D127" s="17">
        <v>5919.75</v>
      </c>
      <c r="E127" s="17">
        <v>0</v>
      </c>
      <c r="F127" s="17">
        <v>0</v>
      </c>
      <c r="G127" s="17">
        <v>5919.75</v>
      </c>
      <c r="H127" s="17">
        <v>0</v>
      </c>
      <c r="I127" s="17">
        <v>0</v>
      </c>
      <c r="J127" s="17">
        <v>509.57</v>
      </c>
      <c r="K127" s="17">
        <v>509.57</v>
      </c>
      <c r="L127" s="17">
        <v>0</v>
      </c>
      <c r="M127" s="17">
        <v>0</v>
      </c>
      <c r="N127" s="17">
        <v>-0.02</v>
      </c>
      <c r="O127" s="17">
        <v>0</v>
      </c>
      <c r="P127" s="17">
        <v>0</v>
      </c>
      <c r="Q127" s="17">
        <v>0</v>
      </c>
      <c r="R127" s="17">
        <v>509.55</v>
      </c>
      <c r="S127" s="17">
        <v>5410.2</v>
      </c>
    </row>
    <row r="128" spans="1:20" s="24" customFormat="1">
      <c r="A128" s="39" t="s">
        <v>180</v>
      </c>
      <c r="B128" s="25" t="s">
        <v>181</v>
      </c>
      <c r="C128" s="25">
        <v>4015.65</v>
      </c>
      <c r="D128" s="25">
        <v>4015.65</v>
      </c>
      <c r="E128" s="25">
        <v>0</v>
      </c>
      <c r="F128" s="25">
        <v>0</v>
      </c>
      <c r="G128" s="25">
        <v>4015.65</v>
      </c>
      <c r="H128" s="25">
        <v>0</v>
      </c>
      <c r="I128" s="25">
        <v>0</v>
      </c>
      <c r="J128" s="25">
        <v>280.44</v>
      </c>
      <c r="K128" s="25">
        <v>280.44</v>
      </c>
      <c r="L128" s="25">
        <v>0</v>
      </c>
      <c r="M128" s="25">
        <v>0</v>
      </c>
      <c r="N128" s="25">
        <v>0.01</v>
      </c>
      <c r="O128" s="25">
        <v>0</v>
      </c>
      <c r="P128" s="25">
        <v>0</v>
      </c>
      <c r="Q128" s="25">
        <v>0</v>
      </c>
      <c r="R128" s="25">
        <v>280.45</v>
      </c>
      <c r="S128" s="25">
        <v>3735.2</v>
      </c>
      <c r="T128" s="43" t="s">
        <v>211</v>
      </c>
    </row>
    <row r="129" spans="1:20" s="24" customFormat="1">
      <c r="A129" s="39" t="s">
        <v>182</v>
      </c>
      <c r="B129" s="25" t="s">
        <v>183</v>
      </c>
      <c r="C129" s="25">
        <v>4015.65</v>
      </c>
      <c r="D129" s="25">
        <v>4015.65</v>
      </c>
      <c r="E129" s="25">
        <v>0</v>
      </c>
      <c r="F129" s="25">
        <v>0</v>
      </c>
      <c r="G129" s="25">
        <v>4015.65</v>
      </c>
      <c r="H129" s="25">
        <v>0</v>
      </c>
      <c r="I129" s="25">
        <v>0</v>
      </c>
      <c r="J129" s="25">
        <v>280.44</v>
      </c>
      <c r="K129" s="25">
        <v>280.44</v>
      </c>
      <c r="L129" s="25">
        <v>0</v>
      </c>
      <c r="M129" s="25">
        <v>0</v>
      </c>
      <c r="N129" s="25">
        <v>0.01</v>
      </c>
      <c r="O129" s="25">
        <v>0</v>
      </c>
      <c r="P129" s="25">
        <v>0</v>
      </c>
      <c r="Q129" s="25">
        <v>0</v>
      </c>
      <c r="R129" s="25">
        <v>280.45</v>
      </c>
      <c r="S129" s="25">
        <v>3735.2</v>
      </c>
      <c r="T129" s="43" t="s">
        <v>211</v>
      </c>
    </row>
    <row r="130" spans="1:20" s="24" customFormat="1">
      <c r="A130" s="39" t="s">
        <v>184</v>
      </c>
      <c r="B130" s="25" t="s">
        <v>185</v>
      </c>
      <c r="C130" s="25">
        <v>4015.65</v>
      </c>
      <c r="D130" s="25">
        <v>4015.65</v>
      </c>
      <c r="E130" s="25">
        <v>0</v>
      </c>
      <c r="F130" s="25">
        <v>0</v>
      </c>
      <c r="G130" s="25">
        <v>4015.65</v>
      </c>
      <c r="H130" s="25">
        <v>0</v>
      </c>
      <c r="I130" s="25">
        <v>0</v>
      </c>
      <c r="J130" s="25">
        <v>280.44</v>
      </c>
      <c r="K130" s="25">
        <v>280.44</v>
      </c>
      <c r="L130" s="25">
        <v>0</v>
      </c>
      <c r="M130" s="25">
        <v>0</v>
      </c>
      <c r="N130" s="25">
        <v>0.01</v>
      </c>
      <c r="O130" s="25">
        <v>0</v>
      </c>
      <c r="P130" s="25">
        <v>0</v>
      </c>
      <c r="Q130" s="25">
        <v>0</v>
      </c>
      <c r="R130" s="25">
        <v>280.45</v>
      </c>
      <c r="S130" s="25">
        <v>3735.2</v>
      </c>
      <c r="T130" s="43" t="s">
        <v>211</v>
      </c>
    </row>
    <row r="131" spans="1:20" s="5" customFormat="1">
      <c r="A131" s="12" t="s">
        <v>23</v>
      </c>
      <c r="C131" s="21" t="s">
        <v>24</v>
      </c>
      <c r="D131" s="5" t="s">
        <v>24</v>
      </c>
      <c r="E131" s="5" t="s">
        <v>24</v>
      </c>
      <c r="F131" s="5" t="s">
        <v>24</v>
      </c>
      <c r="G131" s="5" t="s">
        <v>24</v>
      </c>
      <c r="H131" s="5" t="s">
        <v>24</v>
      </c>
      <c r="I131" s="5" t="s">
        <v>24</v>
      </c>
      <c r="J131" s="5" t="s">
        <v>24</v>
      </c>
      <c r="K131" s="5" t="s">
        <v>24</v>
      </c>
      <c r="L131" s="5" t="s">
        <v>24</v>
      </c>
      <c r="M131" s="5" t="s">
        <v>24</v>
      </c>
      <c r="N131" s="5" t="s">
        <v>24</v>
      </c>
      <c r="O131" s="5" t="s">
        <v>24</v>
      </c>
      <c r="P131" s="5" t="s">
        <v>24</v>
      </c>
      <c r="Q131" s="5" t="s">
        <v>24</v>
      </c>
      <c r="R131" s="5" t="s">
        <v>24</v>
      </c>
      <c r="S131" s="5" t="s">
        <v>24</v>
      </c>
      <c r="T131" s="44"/>
    </row>
    <row r="132" spans="1:20">
      <c r="C132" s="22">
        <f>SUM(C126:C131)</f>
        <v>21982.350000000002</v>
      </c>
      <c r="D132" s="22">
        <f t="shared" ref="D132:S132" si="11">SUM(D126:D131)</f>
        <v>21982.350000000002</v>
      </c>
      <c r="E132" s="22">
        <f t="shared" si="11"/>
        <v>0</v>
      </c>
      <c r="F132" s="22">
        <f t="shared" si="11"/>
        <v>0</v>
      </c>
      <c r="G132" s="22">
        <f t="shared" si="11"/>
        <v>21982.350000000002</v>
      </c>
      <c r="H132" s="22">
        <f t="shared" si="11"/>
        <v>0</v>
      </c>
      <c r="I132" s="22">
        <f t="shared" si="11"/>
        <v>0</v>
      </c>
      <c r="J132" s="22">
        <f t="shared" si="11"/>
        <v>1631.3300000000002</v>
      </c>
      <c r="K132" s="22">
        <f t="shared" si="11"/>
        <v>1631.3300000000002</v>
      </c>
      <c r="L132" s="22">
        <f t="shared" si="11"/>
        <v>0</v>
      </c>
      <c r="M132" s="22">
        <f t="shared" si="11"/>
        <v>0</v>
      </c>
      <c r="N132" s="22">
        <f t="shared" si="11"/>
        <v>0.02</v>
      </c>
      <c r="O132" s="22">
        <f t="shared" si="11"/>
        <v>0</v>
      </c>
      <c r="P132" s="22">
        <f t="shared" si="11"/>
        <v>0</v>
      </c>
      <c r="Q132" s="22">
        <f t="shared" si="11"/>
        <v>0</v>
      </c>
      <c r="R132" s="22">
        <f t="shared" si="11"/>
        <v>1631.3500000000001</v>
      </c>
      <c r="S132" s="22">
        <f t="shared" si="11"/>
        <v>20351</v>
      </c>
    </row>
    <row r="133" spans="1:20" ht="12" thickBot="1">
      <c r="C133" s="19"/>
    </row>
    <row r="134" spans="1:20">
      <c r="A134" s="36" t="s">
        <v>186</v>
      </c>
      <c r="B134" s="37"/>
      <c r="C134" s="19"/>
    </row>
    <row r="135" spans="1:20">
      <c r="A135" s="38" t="s">
        <v>187</v>
      </c>
      <c r="B135" s="17" t="s">
        <v>188</v>
      </c>
      <c r="C135" s="20">
        <v>3903.45</v>
      </c>
      <c r="D135" s="17">
        <v>3903.45</v>
      </c>
      <c r="E135" s="17">
        <v>0</v>
      </c>
      <c r="F135" s="17">
        <v>0</v>
      </c>
      <c r="G135" s="17">
        <v>3903.45</v>
      </c>
      <c r="H135" s="17">
        <v>0</v>
      </c>
      <c r="I135" s="17">
        <v>0</v>
      </c>
      <c r="J135" s="17">
        <v>268.23</v>
      </c>
      <c r="K135" s="17">
        <v>268.23</v>
      </c>
      <c r="L135" s="17">
        <v>0</v>
      </c>
      <c r="M135" s="17">
        <v>0</v>
      </c>
      <c r="N135" s="17">
        <v>0.02</v>
      </c>
      <c r="O135" s="17">
        <v>0</v>
      </c>
      <c r="P135" s="17">
        <v>0</v>
      </c>
      <c r="Q135" s="17">
        <v>0</v>
      </c>
      <c r="R135" s="17">
        <v>268.25</v>
      </c>
      <c r="S135" s="17">
        <v>3635.2</v>
      </c>
    </row>
    <row r="136" spans="1:20" s="24" customFormat="1">
      <c r="A136" s="39" t="s">
        <v>189</v>
      </c>
      <c r="B136" s="25" t="s">
        <v>190</v>
      </c>
      <c r="C136" s="25">
        <v>5420.55</v>
      </c>
      <c r="D136" s="25">
        <v>5420.55</v>
      </c>
      <c r="E136" s="25">
        <v>0</v>
      </c>
      <c r="F136" s="25">
        <v>0</v>
      </c>
      <c r="G136" s="25">
        <v>5420.55</v>
      </c>
      <c r="H136" s="25">
        <v>0</v>
      </c>
      <c r="I136" s="25">
        <v>0</v>
      </c>
      <c r="J136" s="25">
        <v>433.29</v>
      </c>
      <c r="K136" s="25">
        <v>433.29</v>
      </c>
      <c r="L136" s="25">
        <v>0</v>
      </c>
      <c r="M136" s="25">
        <v>0</v>
      </c>
      <c r="N136" s="25">
        <v>0.06</v>
      </c>
      <c r="O136" s="25">
        <v>0</v>
      </c>
      <c r="P136" s="25">
        <v>0</v>
      </c>
      <c r="Q136" s="25">
        <v>0</v>
      </c>
      <c r="R136" s="25">
        <v>433.35</v>
      </c>
      <c r="S136" s="25">
        <v>4987.2</v>
      </c>
      <c r="T136" s="43" t="s">
        <v>211</v>
      </c>
    </row>
    <row r="137" spans="1:20" s="5" customFormat="1">
      <c r="A137" s="12" t="s">
        <v>23</v>
      </c>
      <c r="C137" s="21" t="s">
        <v>24</v>
      </c>
      <c r="D137" s="5" t="s">
        <v>24</v>
      </c>
      <c r="E137" s="5" t="s">
        <v>24</v>
      </c>
      <c r="F137" s="5" t="s">
        <v>24</v>
      </c>
      <c r="G137" s="5" t="s">
        <v>24</v>
      </c>
      <c r="H137" s="5" t="s">
        <v>24</v>
      </c>
      <c r="I137" s="5" t="s">
        <v>24</v>
      </c>
      <c r="J137" s="5" t="s">
        <v>24</v>
      </c>
      <c r="K137" s="5" t="s">
        <v>24</v>
      </c>
      <c r="L137" s="5" t="s">
        <v>24</v>
      </c>
      <c r="M137" s="5" t="s">
        <v>24</v>
      </c>
      <c r="N137" s="5" t="s">
        <v>24</v>
      </c>
      <c r="O137" s="5" t="s">
        <v>24</v>
      </c>
      <c r="P137" s="5" t="s">
        <v>24</v>
      </c>
      <c r="Q137" s="5" t="s">
        <v>24</v>
      </c>
      <c r="R137" s="5" t="s">
        <v>24</v>
      </c>
      <c r="S137" s="5" t="s">
        <v>24</v>
      </c>
      <c r="T137" s="44"/>
    </row>
    <row r="138" spans="1:20">
      <c r="C138" s="22">
        <f>SUM(C135:C137)</f>
        <v>9324</v>
      </c>
      <c r="D138" s="22">
        <f t="shared" ref="D138:S138" si="12">SUM(D135:D137)</f>
        <v>9324</v>
      </c>
      <c r="E138" s="22">
        <f t="shared" si="12"/>
        <v>0</v>
      </c>
      <c r="F138" s="22">
        <f t="shared" si="12"/>
        <v>0</v>
      </c>
      <c r="G138" s="22">
        <f t="shared" si="12"/>
        <v>9324</v>
      </c>
      <c r="H138" s="22">
        <f t="shared" si="12"/>
        <v>0</v>
      </c>
      <c r="I138" s="22">
        <f t="shared" si="12"/>
        <v>0</v>
      </c>
      <c r="J138" s="22">
        <f t="shared" si="12"/>
        <v>701.52</v>
      </c>
      <c r="K138" s="22">
        <f t="shared" si="12"/>
        <v>701.52</v>
      </c>
      <c r="L138" s="22">
        <f t="shared" si="12"/>
        <v>0</v>
      </c>
      <c r="M138" s="22">
        <f t="shared" si="12"/>
        <v>0</v>
      </c>
      <c r="N138" s="22">
        <f t="shared" si="12"/>
        <v>0.08</v>
      </c>
      <c r="O138" s="22">
        <f t="shared" si="12"/>
        <v>0</v>
      </c>
      <c r="P138" s="22">
        <f t="shared" si="12"/>
        <v>0</v>
      </c>
      <c r="Q138" s="22">
        <f t="shared" si="12"/>
        <v>0</v>
      </c>
      <c r="R138" s="22">
        <f t="shared" si="12"/>
        <v>701.6</v>
      </c>
      <c r="S138" s="22">
        <f t="shared" si="12"/>
        <v>8622.4</v>
      </c>
    </row>
    <row r="139" spans="1:20" ht="12" thickBot="1">
      <c r="C139" s="19"/>
    </row>
    <row r="140" spans="1:20">
      <c r="A140" s="36" t="s">
        <v>191</v>
      </c>
      <c r="B140" s="37"/>
      <c r="C140" s="19"/>
    </row>
    <row r="141" spans="1:20">
      <c r="A141" s="38" t="s">
        <v>192</v>
      </c>
      <c r="B141" s="17" t="s">
        <v>193</v>
      </c>
      <c r="C141" s="20">
        <v>3484.05</v>
      </c>
      <c r="D141" s="17">
        <v>3484.05</v>
      </c>
      <c r="E141" s="17">
        <v>0</v>
      </c>
      <c r="F141" s="17">
        <v>0</v>
      </c>
      <c r="G141" s="17">
        <v>3484.05</v>
      </c>
      <c r="H141" s="17">
        <v>-125.1</v>
      </c>
      <c r="I141" s="17">
        <v>0</v>
      </c>
      <c r="J141" s="17">
        <v>222.6</v>
      </c>
      <c r="K141" s="17">
        <v>97.5</v>
      </c>
      <c r="L141" s="17">
        <v>0</v>
      </c>
      <c r="M141" s="17">
        <v>0</v>
      </c>
      <c r="N141" s="17">
        <v>-0.05</v>
      </c>
      <c r="O141" s="17">
        <v>0</v>
      </c>
      <c r="P141" s="17">
        <v>0</v>
      </c>
      <c r="Q141" s="17">
        <v>0</v>
      </c>
      <c r="R141" s="17">
        <v>97.45</v>
      </c>
      <c r="S141" s="17">
        <v>3386.6</v>
      </c>
    </row>
    <row r="142" spans="1:20">
      <c r="A142" s="38" t="s">
        <v>194</v>
      </c>
      <c r="B142" s="17" t="s">
        <v>195</v>
      </c>
      <c r="C142" s="20">
        <v>5420.55</v>
      </c>
      <c r="D142" s="17">
        <v>5420.55</v>
      </c>
      <c r="E142" s="17">
        <v>0</v>
      </c>
      <c r="F142" s="17">
        <v>0</v>
      </c>
      <c r="G142" s="17">
        <v>5420.55</v>
      </c>
      <c r="H142" s="17">
        <v>0</v>
      </c>
      <c r="I142" s="17">
        <v>0</v>
      </c>
      <c r="J142" s="17">
        <v>433.29</v>
      </c>
      <c r="K142" s="17">
        <v>433.29</v>
      </c>
      <c r="L142" s="17">
        <v>0</v>
      </c>
      <c r="M142" s="17">
        <v>0</v>
      </c>
      <c r="N142" s="17">
        <v>0.06</v>
      </c>
      <c r="O142" s="17">
        <v>0</v>
      </c>
      <c r="P142" s="17">
        <v>0</v>
      </c>
      <c r="Q142" s="17">
        <v>0</v>
      </c>
      <c r="R142" s="17">
        <v>433.35</v>
      </c>
      <c r="S142" s="17">
        <v>4987.2</v>
      </c>
    </row>
    <row r="143" spans="1:20" s="24" customFormat="1">
      <c r="A143" s="39" t="s">
        <v>196</v>
      </c>
      <c r="B143" s="25" t="s">
        <v>197</v>
      </c>
      <c r="C143" s="25">
        <v>3111.6</v>
      </c>
      <c r="D143" s="25">
        <v>2904.16</v>
      </c>
      <c r="E143" s="25">
        <v>0</v>
      </c>
      <c r="F143" s="25">
        <v>0</v>
      </c>
      <c r="G143" s="25">
        <v>2904.16</v>
      </c>
      <c r="H143" s="25">
        <v>-145.38</v>
      </c>
      <c r="I143" s="25">
        <v>0</v>
      </c>
      <c r="J143" s="25">
        <v>169.37</v>
      </c>
      <c r="K143" s="25">
        <v>24</v>
      </c>
      <c r="L143" s="25">
        <v>1000</v>
      </c>
      <c r="M143" s="25">
        <v>0</v>
      </c>
      <c r="N143" s="25">
        <v>-0.04</v>
      </c>
      <c r="O143" s="25">
        <v>0</v>
      </c>
      <c r="P143" s="25">
        <v>0</v>
      </c>
      <c r="Q143" s="25">
        <v>0</v>
      </c>
      <c r="R143" s="25">
        <v>1023.96</v>
      </c>
      <c r="S143" s="25">
        <v>1880.2</v>
      </c>
      <c r="T143" s="43" t="s">
        <v>214</v>
      </c>
    </row>
    <row r="144" spans="1:20" s="5" customFormat="1">
      <c r="A144" s="12" t="s">
        <v>23</v>
      </c>
      <c r="C144" s="21" t="s">
        <v>24</v>
      </c>
      <c r="D144" s="5" t="s">
        <v>24</v>
      </c>
      <c r="E144" s="5" t="s">
        <v>24</v>
      </c>
      <c r="F144" s="5" t="s">
        <v>24</v>
      </c>
      <c r="G144" s="5" t="s">
        <v>24</v>
      </c>
      <c r="H144" s="5" t="s">
        <v>24</v>
      </c>
      <c r="I144" s="5" t="s">
        <v>24</v>
      </c>
      <c r="J144" s="5" t="s">
        <v>24</v>
      </c>
      <c r="K144" s="5" t="s">
        <v>24</v>
      </c>
      <c r="L144" s="5" t="s">
        <v>24</v>
      </c>
      <c r="M144" s="5" t="s">
        <v>24</v>
      </c>
      <c r="N144" s="5" t="s">
        <v>24</v>
      </c>
      <c r="O144" s="5" t="s">
        <v>24</v>
      </c>
      <c r="P144" s="5" t="s">
        <v>24</v>
      </c>
      <c r="Q144" s="5" t="s">
        <v>24</v>
      </c>
      <c r="R144" s="5" t="s">
        <v>24</v>
      </c>
      <c r="S144" s="5" t="s">
        <v>24</v>
      </c>
      <c r="T144" s="44"/>
    </row>
    <row r="145" spans="1:20">
      <c r="C145" s="22">
        <f>SUM(C141:C144)</f>
        <v>12016.2</v>
      </c>
      <c r="D145" s="22">
        <f t="shared" ref="D145:S145" si="13">SUM(D141:D144)</f>
        <v>11808.76</v>
      </c>
      <c r="E145" s="22">
        <f t="shared" si="13"/>
        <v>0</v>
      </c>
      <c r="F145" s="22">
        <f t="shared" si="13"/>
        <v>0</v>
      </c>
      <c r="G145" s="22">
        <f t="shared" si="13"/>
        <v>11808.76</v>
      </c>
      <c r="H145" s="22">
        <f t="shared" si="13"/>
        <v>-270.48</v>
      </c>
      <c r="I145" s="22">
        <f t="shared" si="13"/>
        <v>0</v>
      </c>
      <c r="J145" s="22">
        <f t="shared" si="13"/>
        <v>825.26</v>
      </c>
      <c r="K145" s="22">
        <f t="shared" si="13"/>
        <v>554.79</v>
      </c>
      <c r="L145" s="22">
        <f t="shared" si="13"/>
        <v>1000</v>
      </c>
      <c r="M145" s="22">
        <f t="shared" si="13"/>
        <v>0</v>
      </c>
      <c r="N145" s="22">
        <f t="shared" si="13"/>
        <v>-3.0000000000000006E-2</v>
      </c>
      <c r="O145" s="22">
        <f t="shared" si="13"/>
        <v>0</v>
      </c>
      <c r="P145" s="22">
        <f t="shared" si="13"/>
        <v>0</v>
      </c>
      <c r="Q145" s="22">
        <f t="shared" si="13"/>
        <v>0</v>
      </c>
      <c r="R145" s="22">
        <f t="shared" si="13"/>
        <v>1554.7600000000002</v>
      </c>
      <c r="S145" s="22">
        <f t="shared" si="13"/>
        <v>10254</v>
      </c>
    </row>
    <row r="146" spans="1:20" ht="12" thickBot="1">
      <c r="C146" s="19"/>
    </row>
    <row r="147" spans="1:20">
      <c r="A147" s="36" t="s">
        <v>198</v>
      </c>
      <c r="B147" s="37"/>
      <c r="C147" s="19"/>
    </row>
    <row r="148" spans="1:20" s="24" customFormat="1">
      <c r="A148" s="39" t="s">
        <v>199</v>
      </c>
      <c r="B148" s="25" t="s">
        <v>200</v>
      </c>
      <c r="C148" s="25">
        <v>5420.55</v>
      </c>
      <c r="D148" s="25">
        <v>3613.7</v>
      </c>
      <c r="E148" s="25">
        <v>1806.85</v>
      </c>
      <c r="F148" s="25">
        <v>451.71</v>
      </c>
      <c r="G148" s="25">
        <v>5872.26</v>
      </c>
      <c r="H148" s="25">
        <v>0</v>
      </c>
      <c r="I148" s="25">
        <v>0</v>
      </c>
      <c r="J148" s="25">
        <v>433.29</v>
      </c>
      <c r="K148" s="25">
        <v>433.29</v>
      </c>
      <c r="L148" s="25">
        <v>0</v>
      </c>
      <c r="M148" s="25">
        <v>0</v>
      </c>
      <c r="N148" s="25">
        <v>0.17</v>
      </c>
      <c r="O148" s="25">
        <v>0</v>
      </c>
      <c r="P148" s="25">
        <v>0</v>
      </c>
      <c r="Q148" s="25">
        <v>0</v>
      </c>
      <c r="R148" s="25">
        <v>433.46</v>
      </c>
      <c r="S148" s="25">
        <v>5438.8</v>
      </c>
      <c r="T148" s="43" t="s">
        <v>208</v>
      </c>
    </row>
    <row r="149" spans="1:20" s="5" customFormat="1">
      <c r="A149" s="12" t="s">
        <v>23</v>
      </c>
      <c r="C149" s="21"/>
      <c r="D149" s="5" t="s">
        <v>24</v>
      </c>
      <c r="E149" s="5" t="s">
        <v>24</v>
      </c>
      <c r="F149" s="5" t="s">
        <v>24</v>
      </c>
      <c r="G149" s="5" t="s">
        <v>24</v>
      </c>
      <c r="H149" s="5" t="s">
        <v>24</v>
      </c>
      <c r="I149" s="5" t="s">
        <v>24</v>
      </c>
      <c r="J149" s="5" t="s">
        <v>24</v>
      </c>
      <c r="K149" s="5" t="s">
        <v>24</v>
      </c>
      <c r="L149" s="5" t="s">
        <v>24</v>
      </c>
      <c r="M149" s="5" t="s">
        <v>24</v>
      </c>
      <c r="N149" s="5" t="s">
        <v>24</v>
      </c>
      <c r="O149" s="5" t="s">
        <v>24</v>
      </c>
      <c r="P149" s="5" t="s">
        <v>24</v>
      </c>
      <c r="Q149" s="5" t="s">
        <v>24</v>
      </c>
      <c r="R149" s="5" t="s">
        <v>24</v>
      </c>
      <c r="S149" s="5" t="s">
        <v>24</v>
      </c>
      <c r="T149" s="44"/>
    </row>
    <row r="150" spans="1:20">
      <c r="C150" s="22">
        <f>SUM(C148)</f>
        <v>5420.55</v>
      </c>
      <c r="D150" s="22">
        <f t="shared" ref="D150:S150" si="14">SUM(D148)</f>
        <v>3613.7</v>
      </c>
      <c r="E150" s="22">
        <f t="shared" si="14"/>
        <v>1806.85</v>
      </c>
      <c r="F150" s="22">
        <f t="shared" si="14"/>
        <v>451.71</v>
      </c>
      <c r="G150" s="22">
        <f t="shared" si="14"/>
        <v>5872.26</v>
      </c>
      <c r="H150" s="22">
        <f t="shared" si="14"/>
        <v>0</v>
      </c>
      <c r="I150" s="22">
        <f t="shared" si="14"/>
        <v>0</v>
      </c>
      <c r="J150" s="22">
        <f t="shared" si="14"/>
        <v>433.29</v>
      </c>
      <c r="K150" s="22">
        <f t="shared" si="14"/>
        <v>433.29</v>
      </c>
      <c r="L150" s="22">
        <f t="shared" si="14"/>
        <v>0</v>
      </c>
      <c r="M150" s="22">
        <f t="shared" si="14"/>
        <v>0</v>
      </c>
      <c r="N150" s="22">
        <f t="shared" si="14"/>
        <v>0.17</v>
      </c>
      <c r="O150" s="22">
        <f t="shared" si="14"/>
        <v>0</v>
      </c>
      <c r="P150" s="22">
        <f t="shared" si="14"/>
        <v>0</v>
      </c>
      <c r="Q150" s="22">
        <f t="shared" si="14"/>
        <v>0</v>
      </c>
      <c r="R150" s="22">
        <f t="shared" si="14"/>
        <v>433.46</v>
      </c>
      <c r="S150" s="22">
        <f t="shared" si="14"/>
        <v>5438.8</v>
      </c>
    </row>
    <row r="151" spans="1:20">
      <c r="C151" s="19"/>
    </row>
    <row r="152" spans="1:20" s="5" customFormat="1">
      <c r="A152" s="11"/>
      <c r="C152" s="21"/>
      <c r="D152" s="5" t="s">
        <v>201</v>
      </c>
      <c r="E152" s="5" t="s">
        <v>201</v>
      </c>
      <c r="F152" s="5" t="s">
        <v>201</v>
      </c>
      <c r="G152" s="5" t="s">
        <v>201</v>
      </c>
      <c r="H152" s="5" t="s">
        <v>201</v>
      </c>
      <c r="I152" s="5" t="s">
        <v>201</v>
      </c>
      <c r="J152" s="5" t="s">
        <v>201</v>
      </c>
      <c r="K152" s="5" t="s">
        <v>201</v>
      </c>
      <c r="L152" s="5" t="s">
        <v>201</v>
      </c>
      <c r="M152" s="5" t="s">
        <v>201</v>
      </c>
      <c r="N152" s="5" t="s">
        <v>201</v>
      </c>
      <c r="O152" s="5" t="s">
        <v>201</v>
      </c>
      <c r="P152" s="5" t="s">
        <v>201</v>
      </c>
      <c r="Q152" s="5" t="s">
        <v>201</v>
      </c>
      <c r="R152" s="5" t="s">
        <v>201</v>
      </c>
      <c r="S152" s="5" t="s">
        <v>201</v>
      </c>
      <c r="T152" s="44"/>
    </row>
    <row r="153" spans="1:20" s="13" customFormat="1">
      <c r="A153" s="12" t="s">
        <v>202</v>
      </c>
      <c r="C153" s="23"/>
      <c r="D153" s="13">
        <f>D13+D20+D39+D50+D61+D67+D76+D83+D95+D111+D123+D132+D138+D145+D150</f>
        <v>322270.38999999996</v>
      </c>
      <c r="E153" s="13">
        <f>E13+E20+E39+E50+E61+E67+E76+E83+E95+E111+E123+E132+E138+E145+E150</f>
        <v>7407.7300000000014</v>
      </c>
      <c r="F153" s="13">
        <f>F13+F20+F39+F50+F61+F67+F76+F83+F95+F111+F123+F132+F138+F145+F150</f>
        <v>1851.9300000000003</v>
      </c>
      <c r="G153" s="13">
        <f>G13+G20+G39+G50+G61+G67+G76+G83+G95+G111+G123+G132+G138+G145+G150</f>
        <v>331530.04999999993</v>
      </c>
      <c r="H153" s="13">
        <f>H13+H20+H39+H50+H61+H67+H76+H83+H95+H111+H123+H132+H138+H145+H150</f>
        <v>-6823.3799999999992</v>
      </c>
      <c r="I153" s="13">
        <f>I13+I20+I39+I50+I61+I67+I76+I83+I95+I111+I123+I132+I138+I145+I150</f>
        <v>-77.2</v>
      </c>
      <c r="J153" s="13">
        <f>J13+J20+J39+J50+J61+J67+J76+J83+J95+J111+J123+J132+J138+J145+J150</f>
        <v>23992.320000000003</v>
      </c>
      <c r="K153" s="13">
        <f>K13+K20+K39+K50+K61+K67+K76+K83+K95+K111+K123+K132+K138+K145+K150</f>
        <v>17246.099999999999</v>
      </c>
      <c r="L153" s="13">
        <f>L13+L20+L39+L50+L61+L67+L76+L83+L95+L111+L123+L132+L138+L145+L150</f>
        <v>3000</v>
      </c>
      <c r="M153" s="13">
        <f>M13+M20+M39+M50+M61+M67+M76+M83+M95+M111+M123+M132+M138+M145+M150</f>
        <v>135.91</v>
      </c>
      <c r="N153" s="13">
        <f>N13+N20+N39+N50+N61+N67+N76+N83+N95+N111+N123+N132+N138+N145+N150</f>
        <v>0.1399999999999999</v>
      </c>
      <c r="O153" s="13">
        <f>O13+O20+O39+O50+O61+O67+O76+O83+O95+O111+O123+O132+O138+O145+O150</f>
        <v>125.1</v>
      </c>
      <c r="P153" s="13">
        <f>P13+P20+P39+P50+P61+P67+P76+P83+P95+P111+P123+P132+P138+P145+P150</f>
        <v>-125.1</v>
      </c>
      <c r="Q153" s="13">
        <f>Q13+Q20+Q39+Q50+Q61+Q67+Q76+Q83+Q95+Q111+Q123+Q132+Q138+Q145+Q150</f>
        <v>125.1</v>
      </c>
      <c r="R153" s="13">
        <f>R13+R20+R39+R50+R61+R67+R76+R83+R95+R111+R123+R132+R138+R145+R150</f>
        <v>20430.050000000003</v>
      </c>
      <c r="S153" s="13">
        <f>S13+S20+S39+S50+S61+S67+S76+S83+S95+S111+S123+S132+S138+S145+S150</f>
        <v>311099.99999999994</v>
      </c>
      <c r="T153" s="31"/>
    </row>
    <row r="154" spans="1:20">
      <c r="A154" s="2" t="s">
        <v>203</v>
      </c>
      <c r="B154" s="1" t="s">
        <v>203</v>
      </c>
      <c r="C154" s="19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20">
      <c r="R155" s="26">
        <f>S105+S17</f>
        <v>7459.4</v>
      </c>
      <c r="S155" s="27" t="s">
        <v>218</v>
      </c>
      <c r="T155" s="28"/>
    </row>
    <row r="156" spans="1:20">
      <c r="R156" s="18">
        <f>R157-R155</f>
        <v>303640.59999999992</v>
      </c>
      <c r="S156" s="29" t="s">
        <v>204</v>
      </c>
      <c r="T156" s="30"/>
    </row>
    <row r="157" spans="1:20">
      <c r="R157" s="18">
        <f>S153</f>
        <v>311099.99999999994</v>
      </c>
      <c r="S157" s="29" t="s">
        <v>205</v>
      </c>
      <c r="T157" s="30"/>
    </row>
  </sheetData>
  <mergeCells count="7">
    <mergeCell ref="S156:T156"/>
    <mergeCell ref="S157:T157"/>
    <mergeCell ref="B2:O2"/>
    <mergeCell ref="B3:O3"/>
    <mergeCell ref="B5:O5"/>
    <mergeCell ref="B1:D1"/>
    <mergeCell ref="S155:T155"/>
  </mergeCells>
  <conditionalFormatting sqref="R155:T157 A153:S1048576 C22:C67 C69:C76 C78:C83 C85:C95 C97:C111 C113:C123 C134:C138 C150 C147:C148 C140:C145 C125:C132 D21:S152 C9:C19 C1:O1 A1:C8 D13:S13 B6:O6 T1:XFD1048576 E1:S19 D5:D19 A9:B152">
    <cfRule type="cellIs" dxfId="1" priority="10" operator="lessThan">
      <formula>0</formula>
    </cfRule>
  </conditionalFormatting>
  <pageMargins left="0.70866141732283472" right="0.15748031496062992" top="0.31496062992125984" bottom="0.35433070866141736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E83"/>
  <sheetViews>
    <sheetView workbookViewId="0">
      <selection activeCell="E11" sqref="E11"/>
    </sheetView>
  </sheetViews>
  <sheetFormatPr baseColWidth="10" defaultRowHeight="15"/>
  <cols>
    <col min="2" max="2" width="28.5703125" bestFit="1" customWidth="1"/>
    <col min="4" max="4" width="22.5703125" style="19" customWidth="1"/>
    <col min="5" max="5" width="10.28515625" style="19" customWidth="1"/>
  </cols>
  <sheetData>
    <row r="3" spans="2:4">
      <c r="B3" s="20" t="s">
        <v>118</v>
      </c>
      <c r="C3" s="45">
        <v>1583449099</v>
      </c>
      <c r="D3" s="51">
        <v>4030</v>
      </c>
    </row>
    <row r="4" spans="2:4">
      <c r="B4" s="20" t="s">
        <v>20</v>
      </c>
      <c r="C4" s="45">
        <v>1581234109</v>
      </c>
      <c r="D4" s="51">
        <v>4406.2</v>
      </c>
    </row>
    <row r="5" spans="2:4">
      <c r="B5" s="20" t="s">
        <v>160</v>
      </c>
      <c r="C5" s="46">
        <v>1500054122</v>
      </c>
      <c r="D5" s="51">
        <v>3386.4</v>
      </c>
    </row>
    <row r="6" spans="2:4">
      <c r="B6" s="20" t="s">
        <v>95</v>
      </c>
      <c r="C6" s="45">
        <v>1581234389</v>
      </c>
      <c r="D6" s="51">
        <v>3054</v>
      </c>
    </row>
    <row r="7" spans="2:4">
      <c r="B7" s="20" t="s">
        <v>135</v>
      </c>
      <c r="C7" s="45">
        <v>1581234126</v>
      </c>
      <c r="D7" s="51">
        <v>7079.2</v>
      </c>
    </row>
    <row r="8" spans="2:4">
      <c r="B8" s="20" t="s">
        <v>100</v>
      </c>
      <c r="C8" s="45">
        <v>1581234096</v>
      </c>
      <c r="D8" s="51">
        <v>3054</v>
      </c>
    </row>
    <row r="9" spans="2:4">
      <c r="B9" s="20" t="s">
        <v>34</v>
      </c>
      <c r="C9" s="45">
        <v>1581233848</v>
      </c>
      <c r="D9" s="51">
        <v>3054.2</v>
      </c>
    </row>
    <row r="10" spans="2:4">
      <c r="B10" s="20" t="s">
        <v>102</v>
      </c>
      <c r="C10" s="45">
        <v>1514688940</v>
      </c>
      <c r="D10" s="51">
        <v>3157.8</v>
      </c>
    </row>
    <row r="11" spans="2:4">
      <c r="B11" s="20" t="s">
        <v>104</v>
      </c>
      <c r="C11" s="47">
        <v>1543869268</v>
      </c>
      <c r="D11" s="51">
        <v>3572.6</v>
      </c>
    </row>
    <row r="12" spans="2:4">
      <c r="B12" s="20" t="s">
        <v>111</v>
      </c>
      <c r="C12" s="45">
        <v>1581234320</v>
      </c>
      <c r="D12" s="51">
        <v>3054.2</v>
      </c>
    </row>
    <row r="13" spans="2:4">
      <c r="B13" s="20" t="s">
        <v>36</v>
      </c>
      <c r="C13" s="45">
        <v>1581233855</v>
      </c>
      <c r="D13" s="51">
        <v>3193.2</v>
      </c>
    </row>
    <row r="14" spans="2:4">
      <c r="B14" s="20" t="s">
        <v>38</v>
      </c>
      <c r="C14" s="45">
        <v>1581233863</v>
      </c>
      <c r="D14" s="51">
        <v>3386.6</v>
      </c>
    </row>
    <row r="15" spans="2:4">
      <c r="B15" s="20" t="s">
        <v>65</v>
      </c>
      <c r="C15" s="45">
        <v>1510016001</v>
      </c>
      <c r="D15" s="51">
        <v>3054</v>
      </c>
    </row>
    <row r="16" spans="2:4">
      <c r="B16" s="20" t="s">
        <v>162</v>
      </c>
      <c r="C16" s="45">
        <v>1585174586</v>
      </c>
      <c r="D16" s="51">
        <v>3386.6</v>
      </c>
    </row>
    <row r="17" spans="2:4">
      <c r="B17" s="20" t="s">
        <v>120</v>
      </c>
      <c r="C17" s="45">
        <v>1581234401</v>
      </c>
      <c r="D17" s="51">
        <v>4166.8</v>
      </c>
    </row>
    <row r="18" spans="2:4">
      <c r="B18" s="20" t="s">
        <v>188</v>
      </c>
      <c r="C18" s="45">
        <v>1575688019</v>
      </c>
      <c r="D18" s="51">
        <v>3635.2</v>
      </c>
    </row>
    <row r="19" spans="2:4">
      <c r="B19" s="20" t="s">
        <v>80</v>
      </c>
      <c r="C19" s="45">
        <v>1581234045</v>
      </c>
      <c r="D19" s="51">
        <v>3054</v>
      </c>
    </row>
    <row r="20" spans="2:4">
      <c r="B20" s="20" t="s">
        <v>82</v>
      </c>
      <c r="C20" s="45">
        <v>1581233960</v>
      </c>
      <c r="D20" s="51">
        <v>3054</v>
      </c>
    </row>
    <row r="21" spans="2:4">
      <c r="B21" s="20" t="s">
        <v>177</v>
      </c>
      <c r="C21" s="46">
        <v>1589930350</v>
      </c>
      <c r="D21" s="51">
        <v>3735.2</v>
      </c>
    </row>
    <row r="22" spans="2:4">
      <c r="B22" s="20" t="s">
        <v>67</v>
      </c>
      <c r="C22" s="45">
        <v>1581233978</v>
      </c>
      <c r="D22" s="51">
        <v>3054.2</v>
      </c>
    </row>
    <row r="23" spans="2:4">
      <c r="B23" s="20" t="s">
        <v>40</v>
      </c>
      <c r="C23" s="45">
        <v>1520195251</v>
      </c>
      <c r="D23" s="51">
        <v>3124.6</v>
      </c>
    </row>
    <row r="24" spans="2:4">
      <c r="B24" s="20" t="s">
        <v>27</v>
      </c>
      <c r="C24" s="45">
        <v>1528160869</v>
      </c>
      <c r="D24" s="51">
        <v>4987.2</v>
      </c>
    </row>
    <row r="25" spans="2:4">
      <c r="B25" s="20" t="s">
        <v>42</v>
      </c>
      <c r="C25" s="45">
        <v>1581234002</v>
      </c>
      <c r="D25" s="51">
        <v>3193.4</v>
      </c>
    </row>
    <row r="26" spans="2:4">
      <c r="B26" s="20" t="s">
        <v>137</v>
      </c>
      <c r="C26" s="45">
        <v>1581234142</v>
      </c>
      <c r="D26" s="51">
        <v>3500</v>
      </c>
    </row>
    <row r="27" spans="2:4">
      <c r="B27" s="20" t="s">
        <v>84</v>
      </c>
      <c r="C27" s="45">
        <v>1581234053</v>
      </c>
      <c r="D27" s="51">
        <v>4370.2</v>
      </c>
    </row>
    <row r="28" spans="2:4">
      <c r="B28" s="20" t="s">
        <v>86</v>
      </c>
      <c r="C28" s="45">
        <v>1547580603</v>
      </c>
      <c r="D28" s="51">
        <v>3386.4</v>
      </c>
    </row>
    <row r="29" spans="2:4">
      <c r="B29" s="20" t="s">
        <v>113</v>
      </c>
      <c r="C29" s="45">
        <v>1581233871</v>
      </c>
      <c r="D29" s="51">
        <v>3054</v>
      </c>
    </row>
    <row r="30" spans="2:4">
      <c r="B30" s="20" t="s">
        <v>69</v>
      </c>
      <c r="C30" s="49">
        <v>1553564644</v>
      </c>
      <c r="D30" s="51">
        <v>3125</v>
      </c>
    </row>
    <row r="31" spans="2:4">
      <c r="B31" s="20" t="s">
        <v>44</v>
      </c>
      <c r="C31" s="45">
        <v>1583449081</v>
      </c>
      <c r="D31" s="51">
        <v>3313.4</v>
      </c>
    </row>
    <row r="32" spans="2:4">
      <c r="B32" s="20" t="s">
        <v>193</v>
      </c>
      <c r="C32" s="45">
        <v>1587148380</v>
      </c>
      <c r="D32" s="51">
        <v>3386.6</v>
      </c>
    </row>
    <row r="33" spans="2:4">
      <c r="B33" s="20" t="s">
        <v>139</v>
      </c>
      <c r="C33" s="45">
        <v>1581234168</v>
      </c>
      <c r="D33" s="51">
        <v>2492.1999999999998</v>
      </c>
    </row>
    <row r="34" spans="2:4">
      <c r="B34" s="20" t="s">
        <v>71</v>
      </c>
      <c r="C34" s="45">
        <v>1589384578</v>
      </c>
      <c r="D34" s="51">
        <v>3472</v>
      </c>
    </row>
    <row r="35" spans="2:4">
      <c r="B35" s="20" t="s">
        <v>122</v>
      </c>
      <c r="C35" s="49">
        <v>1553660880</v>
      </c>
      <c r="D35" s="51">
        <v>2077.4</v>
      </c>
    </row>
    <row r="36" spans="2:4">
      <c r="B36" s="20" t="s">
        <v>46</v>
      </c>
      <c r="C36" s="45">
        <v>1581233901</v>
      </c>
      <c r="D36" s="51">
        <v>3054</v>
      </c>
    </row>
    <row r="37" spans="2:4">
      <c r="B37" s="20" t="s">
        <v>22</v>
      </c>
      <c r="C37" s="50" t="s">
        <v>219</v>
      </c>
      <c r="D37" s="51">
        <v>6223.6</v>
      </c>
    </row>
    <row r="38" spans="2:4">
      <c r="B38" s="20" t="s">
        <v>124</v>
      </c>
      <c r="C38" s="45">
        <v>1583449065</v>
      </c>
      <c r="D38" s="51">
        <v>2880.2</v>
      </c>
    </row>
    <row r="39" spans="2:4">
      <c r="B39" s="20" t="s">
        <v>48</v>
      </c>
      <c r="C39" s="45">
        <v>1512359175</v>
      </c>
      <c r="D39" s="51">
        <v>3054.2</v>
      </c>
    </row>
    <row r="40" spans="2:4">
      <c r="B40" s="20" t="s">
        <v>141</v>
      </c>
      <c r="C40" s="45">
        <v>1581234193</v>
      </c>
      <c r="D40" s="51">
        <v>10221.200000000001</v>
      </c>
    </row>
    <row r="41" spans="2:4">
      <c r="B41" s="20" t="s">
        <v>31</v>
      </c>
      <c r="C41" s="45">
        <v>1512023717</v>
      </c>
      <c r="D41" s="51">
        <v>3635.4</v>
      </c>
    </row>
    <row r="42" spans="2:4">
      <c r="B42" s="20" t="s">
        <v>195</v>
      </c>
      <c r="C42" s="45">
        <v>1581234208</v>
      </c>
      <c r="D42" s="51">
        <v>4987.2</v>
      </c>
    </row>
    <row r="43" spans="2:4">
      <c r="B43" s="20" t="s">
        <v>50</v>
      </c>
      <c r="C43" s="45">
        <v>1586809291</v>
      </c>
      <c r="D43" s="51">
        <v>3054</v>
      </c>
    </row>
    <row r="44" spans="2:4">
      <c r="B44" s="20" t="s">
        <v>190</v>
      </c>
      <c r="C44" s="45">
        <v>1581234215</v>
      </c>
      <c r="D44" s="51">
        <v>4987.2</v>
      </c>
    </row>
    <row r="45" spans="2:4">
      <c r="B45" s="20" t="s">
        <v>52</v>
      </c>
      <c r="C45" s="45">
        <v>1581234010</v>
      </c>
      <c r="D45" s="51">
        <v>4987.3999999999996</v>
      </c>
    </row>
    <row r="46" spans="2:4">
      <c r="B46" s="20" t="s">
        <v>143</v>
      </c>
      <c r="C46" s="46">
        <v>1549654890</v>
      </c>
      <c r="D46" s="51">
        <v>4987.2</v>
      </c>
    </row>
    <row r="47" spans="2:4">
      <c r="B47" s="20" t="s">
        <v>197</v>
      </c>
      <c r="C47" s="45">
        <v>1540178516</v>
      </c>
      <c r="D47" s="51">
        <v>1880.2</v>
      </c>
    </row>
    <row r="48" spans="2:4">
      <c r="B48" s="20" t="s">
        <v>145</v>
      </c>
      <c r="C48" s="45">
        <v>1581234223</v>
      </c>
      <c r="D48" s="51">
        <v>3510</v>
      </c>
    </row>
    <row r="49" spans="2:4">
      <c r="B49" s="20" t="s">
        <v>54</v>
      </c>
      <c r="C49" s="45">
        <v>1581233927</v>
      </c>
      <c r="D49" s="51">
        <v>3054</v>
      </c>
    </row>
    <row r="50" spans="2:4">
      <c r="B50" s="20" t="s">
        <v>106</v>
      </c>
      <c r="C50" s="45">
        <v>1554293301</v>
      </c>
      <c r="D50" s="51">
        <v>3054.2</v>
      </c>
    </row>
    <row r="51" spans="2:4">
      <c r="B51" s="20" t="s">
        <v>126</v>
      </c>
      <c r="C51" s="45">
        <v>1581234419</v>
      </c>
      <c r="D51" s="51">
        <v>3472.2</v>
      </c>
    </row>
    <row r="52" spans="2:4">
      <c r="B52" s="20" t="s">
        <v>179</v>
      </c>
      <c r="C52" s="45">
        <v>1537485635</v>
      </c>
      <c r="D52" s="51">
        <v>5410.2</v>
      </c>
    </row>
    <row r="53" spans="2:4">
      <c r="B53" s="20" t="s">
        <v>147</v>
      </c>
      <c r="C53" s="48">
        <v>1518617983</v>
      </c>
      <c r="D53" s="51">
        <v>3054</v>
      </c>
    </row>
    <row r="54" spans="2:4">
      <c r="B54" s="20" t="s">
        <v>88</v>
      </c>
      <c r="C54" s="48">
        <v>1549571162</v>
      </c>
      <c r="D54" s="51">
        <v>4987.2</v>
      </c>
    </row>
    <row r="55" spans="2:4">
      <c r="B55" s="20" t="s">
        <v>181</v>
      </c>
      <c r="C55" s="45">
        <v>1581234363</v>
      </c>
      <c r="D55" s="51">
        <v>3735.2</v>
      </c>
    </row>
    <row r="56" spans="2:4">
      <c r="B56" s="20" t="s">
        <v>164</v>
      </c>
      <c r="C56" s="45">
        <v>1581234231</v>
      </c>
      <c r="D56" s="51">
        <v>3386.6</v>
      </c>
    </row>
    <row r="57" spans="2:4">
      <c r="B57" s="20" t="s">
        <v>128</v>
      </c>
      <c r="C57" s="45">
        <v>1581234427</v>
      </c>
      <c r="D57" s="51">
        <v>4166.8</v>
      </c>
    </row>
    <row r="58" spans="2:4">
      <c r="B58" s="20" t="s">
        <v>73</v>
      </c>
      <c r="C58" s="45">
        <v>1581233995</v>
      </c>
      <c r="D58" s="51">
        <v>3193.4</v>
      </c>
    </row>
    <row r="59" spans="2:4">
      <c r="B59" s="20" t="s">
        <v>151</v>
      </c>
      <c r="C59" s="46">
        <v>1587231667</v>
      </c>
      <c r="D59" s="51">
        <v>3472.2</v>
      </c>
    </row>
    <row r="60" spans="2:4">
      <c r="B60" s="20" t="s">
        <v>166</v>
      </c>
      <c r="C60" s="45">
        <v>1514436704</v>
      </c>
      <c r="D60" s="51">
        <v>3386.6</v>
      </c>
    </row>
    <row r="61" spans="2:4">
      <c r="B61" s="20" t="s">
        <v>97</v>
      </c>
      <c r="C61" s="45">
        <v>1541827467</v>
      </c>
      <c r="D61" s="51">
        <v>3475.4</v>
      </c>
    </row>
    <row r="62" spans="2:4">
      <c r="B62" s="20" t="s">
        <v>153</v>
      </c>
      <c r="C62" s="45">
        <v>1581234257</v>
      </c>
      <c r="D62" s="51">
        <v>7079.2</v>
      </c>
    </row>
    <row r="63" spans="2:4">
      <c r="B63" s="20" t="s">
        <v>200</v>
      </c>
      <c r="C63" s="45">
        <v>1581234266</v>
      </c>
      <c r="D63" s="51">
        <v>5438.8</v>
      </c>
    </row>
    <row r="64" spans="2:4">
      <c r="B64" s="20" t="s">
        <v>115</v>
      </c>
      <c r="C64" s="46">
        <v>1585512219</v>
      </c>
      <c r="D64" s="51">
        <v>3054.2</v>
      </c>
    </row>
    <row r="65" spans="2:4">
      <c r="B65" s="20" t="s">
        <v>183</v>
      </c>
      <c r="C65" s="45">
        <v>1581234274</v>
      </c>
      <c r="D65" s="51">
        <v>3735.2</v>
      </c>
    </row>
    <row r="66" spans="2:4">
      <c r="B66" s="20" t="s">
        <v>56</v>
      </c>
      <c r="C66" s="45">
        <v>1581233936</v>
      </c>
      <c r="D66" s="51">
        <v>3054</v>
      </c>
    </row>
    <row r="67" spans="2:4">
      <c r="B67" s="20" t="s">
        <v>130</v>
      </c>
      <c r="C67" s="45">
        <v>1581881798</v>
      </c>
      <c r="D67" s="51">
        <v>3472.2</v>
      </c>
    </row>
    <row r="68" spans="2:4">
      <c r="B68" s="20" t="s">
        <v>75</v>
      </c>
      <c r="C68" s="45">
        <v>1555005313</v>
      </c>
      <c r="D68" s="51">
        <v>3193.4</v>
      </c>
    </row>
    <row r="69" spans="2:4">
      <c r="B69" s="20" t="s">
        <v>58</v>
      </c>
      <c r="C69" s="47">
        <v>1523230796</v>
      </c>
      <c r="D69" s="51">
        <v>3054</v>
      </c>
    </row>
    <row r="70" spans="2:4">
      <c r="B70" s="20" t="s">
        <v>168</v>
      </c>
      <c r="C70" s="45">
        <v>1581234282</v>
      </c>
      <c r="D70" s="51">
        <v>4987.2</v>
      </c>
    </row>
    <row r="71" spans="2:4">
      <c r="B71" s="20" t="s">
        <v>77</v>
      </c>
      <c r="C71" s="45">
        <v>1581234028</v>
      </c>
      <c r="D71" s="51">
        <v>3054</v>
      </c>
    </row>
    <row r="72" spans="2:4">
      <c r="B72" s="20" t="s">
        <v>90</v>
      </c>
      <c r="C72" s="45">
        <v>1581234079</v>
      </c>
      <c r="D72" s="51">
        <v>3572.6</v>
      </c>
    </row>
    <row r="73" spans="2:4">
      <c r="B73" s="20" t="s">
        <v>170</v>
      </c>
      <c r="C73" s="45">
        <v>1581234290</v>
      </c>
      <c r="D73" s="51">
        <v>3386.6</v>
      </c>
    </row>
    <row r="74" spans="2:4">
      <c r="B74" s="20" t="s">
        <v>60</v>
      </c>
      <c r="C74" s="45">
        <v>1287661509</v>
      </c>
      <c r="D74" s="51">
        <v>3054</v>
      </c>
    </row>
    <row r="75" spans="2:4">
      <c r="B75" s="20" t="s">
        <v>172</v>
      </c>
      <c r="C75" s="45">
        <v>1571610120</v>
      </c>
      <c r="D75" s="51">
        <v>3386</v>
      </c>
    </row>
    <row r="76" spans="2:4">
      <c r="B76" s="20" t="s">
        <v>108</v>
      </c>
      <c r="C76" s="45">
        <v>1581234348</v>
      </c>
      <c r="D76" s="51">
        <v>3054.2</v>
      </c>
    </row>
    <row r="77" spans="2:4">
      <c r="B77" s="20" t="s">
        <v>62</v>
      </c>
      <c r="C77" s="45">
        <v>1585829310</v>
      </c>
      <c r="D77" s="51">
        <v>3054</v>
      </c>
    </row>
    <row r="78" spans="2:4">
      <c r="B78" s="20" t="s">
        <v>185</v>
      </c>
      <c r="C78" s="45">
        <v>1581234371</v>
      </c>
      <c r="D78" s="51">
        <v>3735.2</v>
      </c>
    </row>
    <row r="79" spans="2:4">
      <c r="B79" s="20" t="s">
        <v>92</v>
      </c>
      <c r="C79" s="45">
        <v>1581234087</v>
      </c>
      <c r="D79" s="51">
        <v>3054</v>
      </c>
    </row>
    <row r="80" spans="2:4">
      <c r="B80" s="20" t="s">
        <v>174</v>
      </c>
      <c r="C80" s="45">
        <v>1583941504</v>
      </c>
      <c r="D80" s="51">
        <v>3386.6</v>
      </c>
    </row>
    <row r="81" spans="2:4">
      <c r="B81" s="20" t="s">
        <v>155</v>
      </c>
      <c r="C81" s="45">
        <v>1581234304</v>
      </c>
      <c r="D81" s="51">
        <v>4987.2</v>
      </c>
    </row>
    <row r="82" spans="2:4">
      <c r="B82" s="20" t="s">
        <v>132</v>
      </c>
      <c r="C82" s="45">
        <v>1536372174</v>
      </c>
      <c r="D82" s="51">
        <v>4987.3999999999996</v>
      </c>
    </row>
    <row r="83" spans="2:4">
      <c r="B83" s="20" t="s">
        <v>157</v>
      </c>
      <c r="C83" s="45">
        <v>1581234312</v>
      </c>
      <c r="D83" s="51">
        <v>3500</v>
      </c>
    </row>
  </sheetData>
  <sortState ref="D1:E157">
    <sortCondition ref="D1:D157"/>
  </sortState>
  <conditionalFormatting sqref="E82:E1048576 D3:D1048576 B3:B83">
    <cfRule type="cellIs" dxfId="0" priority="4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16-31 ENERO 2023</vt:lpstr>
      <vt:lpstr>Hoja1</vt:lpstr>
      <vt:lpstr>'16-31 ENERO 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tesoreria</cp:lastModifiedBy>
  <cp:lastPrinted>2023-01-30T20:35:49Z</cp:lastPrinted>
  <dcterms:created xsi:type="dcterms:W3CDTF">2023-01-30T18:29:08Z</dcterms:created>
  <dcterms:modified xsi:type="dcterms:W3CDTF">2023-01-30T21:04:35Z</dcterms:modified>
</cp:coreProperties>
</file>