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4115" windowHeight="6975"/>
  </bookViews>
  <sheets>
    <sheet name="01-15 MAYO" sheetId="1" r:id="rId1"/>
    <sheet name="Hoja1" sheetId="2" r:id="rId2"/>
  </sheets>
  <definedNames>
    <definedName name="_xlnm.Print_Area" localSheetId="0">'01-15 MAYO'!$A$1:$P$164</definedName>
  </definedNames>
  <calcPr calcId="125725"/>
</workbook>
</file>

<file path=xl/calcChain.xml><?xml version="1.0" encoding="utf-8"?>
<calcChain xmlns="http://schemas.openxmlformats.org/spreadsheetml/2006/main">
  <c r="M161" i="1"/>
  <c r="M162"/>
  <c r="M163"/>
  <c r="O154"/>
  <c r="N154"/>
  <c r="M154"/>
  <c r="L154"/>
  <c r="K154"/>
  <c r="J154"/>
  <c r="I154"/>
  <c r="H154"/>
  <c r="G154"/>
  <c r="F154"/>
  <c r="E154"/>
  <c r="D154"/>
  <c r="O149"/>
  <c r="N149"/>
  <c r="M149"/>
  <c r="L149"/>
  <c r="K149"/>
  <c r="J149"/>
  <c r="I149"/>
  <c r="H149"/>
  <c r="G149"/>
  <c r="F149"/>
  <c r="E149"/>
  <c r="D149"/>
  <c r="C149"/>
  <c r="O142"/>
  <c r="N142"/>
  <c r="M142"/>
  <c r="L142"/>
  <c r="K142"/>
  <c r="J142"/>
  <c r="I142"/>
  <c r="H142"/>
  <c r="G142"/>
  <c r="F142"/>
  <c r="E142"/>
  <c r="D142"/>
  <c r="C142"/>
  <c r="O136"/>
  <c r="N136"/>
  <c r="M136"/>
  <c r="L136"/>
  <c r="K136"/>
  <c r="J136"/>
  <c r="I136"/>
  <c r="H136"/>
  <c r="G136"/>
  <c r="F136"/>
  <c r="E136"/>
  <c r="D136"/>
  <c r="C136"/>
  <c r="O127"/>
  <c r="N127"/>
  <c r="M127"/>
  <c r="L127"/>
  <c r="K127"/>
  <c r="J127"/>
  <c r="I127"/>
  <c r="H127"/>
  <c r="G127"/>
  <c r="F127"/>
  <c r="E127"/>
  <c r="D127"/>
  <c r="C127"/>
  <c r="O115"/>
  <c r="N115"/>
  <c r="M115"/>
  <c r="L115"/>
  <c r="K115"/>
  <c r="J115"/>
  <c r="I115"/>
  <c r="H115"/>
  <c r="G115"/>
  <c r="F115"/>
  <c r="E115"/>
  <c r="D115"/>
  <c r="C115"/>
  <c r="O99"/>
  <c r="N99"/>
  <c r="M99"/>
  <c r="L99"/>
  <c r="K99"/>
  <c r="J99"/>
  <c r="I99"/>
  <c r="H99"/>
  <c r="G99"/>
  <c r="F99"/>
  <c r="E99"/>
  <c r="D99"/>
  <c r="C99"/>
  <c r="O85" l="1"/>
  <c r="N85"/>
  <c r="M85"/>
  <c r="L85"/>
  <c r="K85"/>
  <c r="J85"/>
  <c r="I85"/>
  <c r="H85"/>
  <c r="G85"/>
  <c r="F85"/>
  <c r="E85"/>
  <c r="D85"/>
  <c r="C85"/>
  <c r="O78"/>
  <c r="N78"/>
  <c r="M78"/>
  <c r="L78"/>
  <c r="K78"/>
  <c r="J78"/>
  <c r="I78"/>
  <c r="H78"/>
  <c r="G78"/>
  <c r="F78"/>
  <c r="E78"/>
  <c r="D78"/>
  <c r="C78"/>
  <c r="O68"/>
  <c r="N68"/>
  <c r="M68"/>
  <c r="L68"/>
  <c r="K68"/>
  <c r="J68"/>
  <c r="I68"/>
  <c r="H68"/>
  <c r="G68"/>
  <c r="F68"/>
  <c r="E68"/>
  <c r="D68"/>
  <c r="C68"/>
  <c r="O62"/>
  <c r="N62"/>
  <c r="M62"/>
  <c r="L62"/>
  <c r="K62"/>
  <c r="J62"/>
  <c r="I62"/>
  <c r="H62"/>
  <c r="G62"/>
  <c r="F62"/>
  <c r="E62"/>
  <c r="D62"/>
  <c r="C62"/>
  <c r="O50"/>
  <c r="N50"/>
  <c r="M50"/>
  <c r="L50"/>
  <c r="K50"/>
  <c r="J50"/>
  <c r="I50"/>
  <c r="H50"/>
  <c r="G50"/>
  <c r="F50"/>
  <c r="E50"/>
  <c r="D50"/>
  <c r="C50"/>
  <c r="O39"/>
  <c r="N39"/>
  <c r="M39"/>
  <c r="L39"/>
  <c r="K39"/>
  <c r="J39"/>
  <c r="I39"/>
  <c r="H39"/>
  <c r="G39"/>
  <c r="F39"/>
  <c r="E39"/>
  <c r="D39"/>
  <c r="C39"/>
  <c r="O21"/>
  <c r="N21"/>
  <c r="M21"/>
  <c r="L21"/>
  <c r="K21"/>
  <c r="J21"/>
  <c r="I21"/>
  <c r="H21"/>
  <c r="G21"/>
  <c r="F21"/>
  <c r="E21"/>
  <c r="D21"/>
  <c r="C21"/>
  <c r="O14"/>
  <c r="O158" s="1"/>
  <c r="N14"/>
  <c r="N158" s="1"/>
  <c r="M14"/>
  <c r="M158" s="1"/>
  <c r="L14"/>
  <c r="L158" s="1"/>
  <c r="K14"/>
  <c r="K158" s="1"/>
  <c r="J14"/>
  <c r="J158" s="1"/>
  <c r="I14"/>
  <c r="I158" s="1"/>
  <c r="H14"/>
  <c r="H158" s="1"/>
  <c r="G14"/>
  <c r="G158" s="1"/>
  <c r="F14"/>
  <c r="F158" s="1"/>
  <c r="E14"/>
  <c r="E158" s="1"/>
  <c r="D14"/>
  <c r="D158" s="1"/>
  <c r="C14"/>
  <c r="C154"/>
</calcChain>
</file>

<file path=xl/sharedStrings.xml><?xml version="1.0" encoding="utf-8"?>
<sst xmlns="http://schemas.openxmlformats.org/spreadsheetml/2006/main" count="530" uniqueCount="223">
  <si>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</si>
  <si>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</si>
  <si>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</si>
  <si>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</si>
  <si>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</si>
  <si>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</si>
  <si>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</si>
  <si>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</si>
  <si>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</si>
  <si>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</si>
  <si>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</si>
  <si>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</si>
  <si>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</si>
  <si>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</si>
  <si>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</si>
  <si>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</si>
  <si>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</si>
  <si>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</si>
  <si>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</si>
  <si>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</si>
  <si>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</si>
  <si>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</si>
  <si>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</si>
  <si>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</si>
  <si>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</si>
  <si>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</si>
  <si>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</si>
  <si>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</si>
  <si>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</si>
  <si>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377</t>
  </si>
  <si>
    <t>Aceves Villanueva Claudia Marcela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</si>
  <si>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</si>
  <si>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</si>
  <si>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</si>
  <si>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</si>
  <si>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</si>
  <si>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</si>
  <si>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382</t>
  </si>
  <si>
    <t>Cervantes Soto Elizabeth Ivonne</t>
  </si>
  <si>
    <t>185</t>
  </si>
  <si>
    <t>Flores Barbosa Juana Araceli</t>
  </si>
  <si>
    <t>325</t>
  </si>
  <si>
    <t>Garcia Lara Gloria</t>
  </si>
  <si>
    <t>293</t>
  </si>
  <si>
    <t>Marquez  Navarro Rosa Erika</t>
  </si>
  <si>
    <t>381</t>
  </si>
  <si>
    <t>Ramirez  Becerra Alondra Lizbeth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</si>
  <si>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</si>
  <si>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</si>
  <si>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</si>
  <si>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</si>
  <si>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</si>
  <si>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</si>
  <si>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</si>
  <si>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</si>
  <si>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330</t>
  </si>
  <si>
    <t>Villarruel Gutierrez Syndira Pouleth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</si>
  <si>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</si>
  <si>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</si>
  <si>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</si>
  <si>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</si>
  <si>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</si>
  <si>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</si>
  <si>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</si>
  <si>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</si>
  <si>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</si>
  <si>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</si>
  <si>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</si>
  <si>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</si>
  <si>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</si>
  <si>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</si>
  <si>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</si>
  <si>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</si>
  <si>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</si>
  <si>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</si>
  <si>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</si>
  <si>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</si>
  <si>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054</t>
  </si>
  <si>
    <t>Flores Ramos Teresa</t>
  </si>
  <si>
    <t>334</t>
  </si>
  <si>
    <t>Flores Valdovinos Monserrat</t>
  </si>
  <si>
    <t>035</t>
  </si>
  <si>
    <t>Hernandez Perez Martha Guadalupe</t>
  </si>
  <si>
    <t>367</t>
  </si>
  <si>
    <t>Napoles Martinez Marcela Berenice</t>
  </si>
  <si>
    <t>383</t>
  </si>
  <si>
    <t>Suarez Díaz Graciela</t>
  </si>
  <si>
    <t>113</t>
  </si>
  <si>
    <t>Vazquez  Salazar Sandra Guillermina</t>
  </si>
  <si>
    <t>Departamento 12 CENTRO COMUNITARIO EL ROSARIO</t>
  </si>
  <si>
    <t>291</t>
  </si>
  <si>
    <t>Aguilar Rodriguez Alicia</t>
  </si>
  <si>
    <t>256</t>
  </si>
  <si>
    <t>Rios Hinojosa Dayanara</t>
  </si>
  <si>
    <t>Departamento 6 COMEDOR ASISTENCIAL DEL CARMEN</t>
  </si>
  <si>
    <t>044</t>
  </si>
  <si>
    <t>Basulto  Lopez  Carlos</t>
  </si>
  <si>
    <t>363</t>
  </si>
  <si>
    <t>Bravo Silva  Beatriz</t>
  </si>
  <si>
    <t>020</t>
  </si>
  <si>
    <t>Loza Vazquez Maria Ofelia</t>
  </si>
  <si>
    <t>317</t>
  </si>
  <si>
    <t>Martinez Castillo  Maria Cristina</t>
  </si>
  <si>
    <t>378</t>
  </si>
  <si>
    <t>Martinez Gomez Edith Catalina</t>
  </si>
  <si>
    <t>166</t>
  </si>
  <si>
    <t>Venegas Mota Marisa</t>
  </si>
  <si>
    <t>Departamento 9 COMEDOR ZULA</t>
  </si>
  <si>
    <t>025</t>
  </si>
  <si>
    <t>Diaz Alvarez Olivia</t>
  </si>
  <si>
    <t>040</t>
  </si>
  <si>
    <t>Flores Vazquez Maria Del Refugio</t>
  </si>
  <si>
    <t>029</t>
  </si>
  <si>
    <t>Rojo Leyva Maria Esther</t>
  </si>
  <si>
    <t>Departamento 13 CRIO</t>
  </si>
  <si>
    <t>289</t>
  </si>
  <si>
    <t>Arriaga Ornelas Ma. Guadalupe</t>
  </si>
  <si>
    <t>260</t>
  </si>
  <si>
    <t>Cervantes Garcia Odalys</t>
  </si>
  <si>
    <t>368</t>
  </si>
  <si>
    <t>González Villarruel Ma Cristina</t>
  </si>
  <si>
    <t>379</t>
  </si>
  <si>
    <t>Lara Vega Carlos Javier</t>
  </si>
  <si>
    <t>345</t>
  </si>
  <si>
    <t>Leal Contreras Gisela</t>
  </si>
  <si>
    <t>028</t>
  </si>
  <si>
    <t>Martinez Lopez Ana Paulina</t>
  </si>
  <si>
    <t>373</t>
  </si>
  <si>
    <t>Munguia Garcia Maria Valentina</t>
  </si>
  <si>
    <t>380</t>
  </si>
  <si>
    <t>Muñoz Covarrubias Miroslava</t>
  </si>
  <si>
    <t>118</t>
  </si>
  <si>
    <t>Perez Sanchez Luz Maria</t>
  </si>
  <si>
    <t>341</t>
  </si>
  <si>
    <t>Sanchez Ramirez Araceli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</si>
  <si>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</si>
  <si>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</si>
  <si>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</si>
  <si>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</si>
  <si>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</si>
  <si>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</si>
  <si>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</si>
  <si>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</si>
  <si>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</si>
  <si>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</si>
  <si>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</si>
  <si>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</si>
  <si>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</si>
  <si>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</si>
  <si>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</si>
  <si>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</si>
  <si>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</si>
  <si>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</si>
  <si>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</si>
  <si>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</si>
  <si>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</si>
  <si>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</si>
  <si>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</si>
  <si>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</si>
  <si>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</si>
  <si>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</si>
  <si>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</si>
  <si>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</si>
  <si>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</si>
  <si>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</si>
  <si>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376</t>
  </si>
  <si>
    <t>Hernandez  Urquieta  Ceci Tonantzin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</si>
  <si>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</si>
  <si>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</si>
  <si>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</si>
  <si>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</si>
  <si>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</si>
  <si>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</si>
  <si>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</si>
  <si>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</si>
  <si>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</si>
  <si>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</si>
  <si>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</si>
  <si>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</si>
  <si>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</si>
  <si>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</si>
  <si>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</si>
  <si>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</si>
  <si>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</si>
  <si>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</si>
  <si>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</si>
  <si>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</si>
  <si>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</si>
  <si>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</t>
  </si>
  <si>
    <t>237</t>
  </si>
  <si>
    <t>Cervantes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</si>
  <si>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</si>
  <si>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</si>
  <si>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</si>
  <si>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</si>
  <si>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</si>
  <si>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</si>
  <si>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</si>
  <si>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</si>
  <si>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</si>
  <si>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</si>
  <si>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</si>
  <si>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</si>
  <si>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</si>
  <si>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</si>
  <si>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</si>
  <si>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3 vacaciones</t>
  </si>
  <si>
    <t>1 Falta</t>
  </si>
  <si>
    <t>2 vacaciones</t>
  </si>
  <si>
    <t>Alta 03/05/23</t>
  </si>
  <si>
    <t>5 vacaciones</t>
  </si>
  <si>
    <t>cambio dependencia</t>
  </si>
  <si>
    <t>prestamo 8/10 y 1/4</t>
  </si>
  <si>
    <t>prestamo 6/15</t>
  </si>
  <si>
    <t>prestamo 4/15</t>
  </si>
  <si>
    <t>prestamo 1/3 --- 3 vacaciones</t>
  </si>
  <si>
    <t>SISTEMA PARA EL DESARROLLO INTEGRA DE LA FAMILIA DEL</t>
  </si>
  <si>
    <t>MUNCIPIO DE OCOTLÁN JALISCO</t>
  </si>
  <si>
    <t xml:space="preserve">Periodo 9 al 9 Quincenal del 01/05/2023 al 15/05/2023                                      </t>
  </si>
  <si>
    <t>TRANSFERENCIA</t>
  </si>
  <si>
    <t>TOTAL NOMINA</t>
  </si>
  <si>
    <t>0476973035</t>
  </si>
  <si>
    <t>PAGO CHEQUE NOMINA (MANUEL-MIROSLAVA-GRACIELA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</si>
</sst>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/>
    <xf numFmtId="164" fontId="1" fillId="3" borderId="0" xfId="0" applyNumberFormat="1" applyFont="1" applyFill="1"/>
    <xf numFmtId="49" fontId="6" fillId="0" borderId="4" xfId="0" applyNumberFormat="1" applyFont="1" applyBorder="1"/>
    <xf numFmtId="49" fontId="1" fillId="0" borderId="2" xfId="0" applyNumberFormat="1" applyFont="1" applyBorder="1"/>
    <xf numFmtId="49" fontId="1" fillId="3" borderId="2" xfId="0" applyNumberFormat="1" applyFont="1" applyFill="1" applyBorder="1"/>
    <xf numFmtId="49" fontId="1" fillId="0" borderId="2" xfId="0" applyNumberFormat="1" applyFont="1" applyFill="1" applyBorder="1"/>
    <xf numFmtId="164" fontId="6" fillId="0" borderId="2" xfId="0" applyNumberFormat="1" applyFont="1" applyBorder="1"/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164" fontId="10" fillId="0" borderId="2" xfId="0" applyNumberFormat="1" applyFont="1" applyBorder="1"/>
    <xf numFmtId="164" fontId="10" fillId="0" borderId="0" xfId="0" applyNumberFormat="1" applyFont="1" applyAlignment="1">
      <alignment horizontal="right"/>
    </xf>
    <xf numFmtId="164" fontId="10" fillId="3" borderId="2" xfId="0" applyNumberFormat="1" applyFont="1" applyFill="1" applyBorder="1"/>
    <xf numFmtId="164" fontId="10" fillId="0" borderId="2" xfId="0" applyNumberFormat="1" applyFont="1" applyFill="1" applyBorder="1"/>
    <xf numFmtId="164" fontId="6" fillId="0" borderId="2" xfId="0" applyNumberFormat="1" applyFont="1" applyBorder="1" applyAlignment="1">
      <alignment vertical="center"/>
    </xf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676275</xdr:colOff>
      <xdr:row>5</xdr:row>
      <xdr:rowOff>9525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4954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3"/>
  <sheetViews>
    <sheetView tabSelected="1"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B34" sqref="B34"/>
    </sheetView>
  </sheetViews>
  <sheetFormatPr baseColWidth="10" defaultRowHeight="11.25"/>
  <cols>
    <col min="1" max="1" width="12.28515625" style="2" customWidth="1"/>
    <col min="2" max="2" width="24" style="1" customWidth="1"/>
    <col min="3" max="3" width="9.85546875" style="1" customWidth="1"/>
    <col min="4" max="4" width="12.42578125" style="1" customWidth="1"/>
    <col min="5" max="5" width="12.7109375" style="1" customWidth="1"/>
    <col min="6" max="6" width="11.5703125" style="1" customWidth="1"/>
    <col min="7" max="7" width="13.28515625" style="1" customWidth="1"/>
    <col min="8" max="8" width="10.42578125" style="1" customWidth="1"/>
    <col min="9" max="9" width="9.28515625" style="1" customWidth="1"/>
    <col min="10" max="10" width="10.42578125" style="1" customWidth="1"/>
    <col min="11" max="12" width="9.7109375" style="1" customWidth="1"/>
    <col min="13" max="13" width="9.42578125" style="1" customWidth="1"/>
    <col min="14" max="14" width="12.42578125" style="1" customWidth="1"/>
    <col min="15" max="15" width="11.28515625" style="1" customWidth="1"/>
    <col min="16" max="16" width="17.140625" style="30" customWidth="1"/>
    <col min="17" max="16384" width="11.42578125" style="1"/>
  </cols>
  <sheetData>
    <row r="1" spans="1:16" ht="18" customHeight="1">
      <c r="A1" s="6"/>
      <c r="B1" s="43"/>
      <c r="C1" s="43"/>
      <c r="D1" s="44"/>
    </row>
    <row r="2" spans="1:16" ht="24.95" customHeight="1">
      <c r="A2" s="7"/>
      <c r="B2" s="45" t="s">
        <v>216</v>
      </c>
      <c r="C2" s="45"/>
      <c r="D2" s="45"/>
      <c r="E2" s="45"/>
      <c r="F2" s="45"/>
      <c r="G2" s="45"/>
      <c r="H2" s="45"/>
    </row>
    <row r="3" spans="1:16" ht="18">
      <c r="B3" s="46" t="s">
        <v>217</v>
      </c>
      <c r="C3" s="46"/>
      <c r="D3" s="46"/>
      <c r="E3" s="46"/>
      <c r="F3" s="46"/>
      <c r="G3" s="46"/>
      <c r="H3" s="46"/>
    </row>
    <row r="5" spans="1:16" ht="12.75">
      <c r="B5" s="47" t="s">
        <v>218</v>
      </c>
      <c r="C5" s="47"/>
      <c r="D5" s="47"/>
      <c r="E5" s="47"/>
      <c r="F5" s="47"/>
      <c r="G5" s="47"/>
      <c r="H5" s="47"/>
    </row>
    <row r="6" spans="1:16">
      <c r="B6" s="4"/>
      <c r="C6" s="4"/>
    </row>
    <row r="8" spans="1:16" s="3" customFormat="1" ht="34.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  <c r="P8" s="31"/>
    </row>
    <row r="9" spans="1:16" ht="12.75" thickTop="1" thickBot="1"/>
    <row r="10" spans="1:16">
      <c r="A10" s="25" t="s">
        <v>14</v>
      </c>
      <c r="B10" s="20"/>
    </row>
    <row r="11" spans="1:16">
      <c r="A11" s="26" t="s">
        <v>15</v>
      </c>
      <c r="B11" s="15" t="s">
        <v>16</v>
      </c>
      <c r="C11" s="16">
        <v>4768.5</v>
      </c>
      <c r="D11" s="15">
        <v>4768.5</v>
      </c>
      <c r="E11" s="15">
        <v>0</v>
      </c>
      <c r="F11" s="15">
        <v>0</v>
      </c>
      <c r="G11" s="15">
        <v>4768.5</v>
      </c>
      <c r="H11" s="15">
        <v>0</v>
      </c>
      <c r="I11" s="15">
        <v>0</v>
      </c>
      <c r="J11" s="15">
        <v>362.35</v>
      </c>
      <c r="K11" s="15">
        <v>362.35</v>
      </c>
      <c r="L11" s="15">
        <v>0</v>
      </c>
      <c r="M11" s="15">
        <v>-0.05</v>
      </c>
      <c r="N11" s="15">
        <v>362.3</v>
      </c>
      <c r="O11" s="15">
        <v>4406.2</v>
      </c>
      <c r="P11" s="32"/>
    </row>
    <row r="12" spans="1:16">
      <c r="A12" s="26" t="s">
        <v>17</v>
      </c>
      <c r="B12" s="15" t="s">
        <v>18</v>
      </c>
      <c r="C12" s="16">
        <v>6900</v>
      </c>
      <c r="D12" s="15">
        <v>6900</v>
      </c>
      <c r="E12" s="15">
        <v>0</v>
      </c>
      <c r="F12" s="15">
        <v>0</v>
      </c>
      <c r="G12" s="15">
        <v>6900</v>
      </c>
      <c r="H12" s="15">
        <v>0</v>
      </c>
      <c r="I12" s="15">
        <v>0</v>
      </c>
      <c r="J12" s="15">
        <v>676.34</v>
      </c>
      <c r="K12" s="15">
        <v>676.34</v>
      </c>
      <c r="L12" s="15">
        <v>0</v>
      </c>
      <c r="M12" s="15">
        <v>0.06</v>
      </c>
      <c r="N12" s="15">
        <v>676.4</v>
      </c>
      <c r="O12" s="15">
        <v>6223.6</v>
      </c>
      <c r="P12" s="32"/>
    </row>
    <row r="13" spans="1:16" s="5" customFormat="1">
      <c r="A13" s="13" t="s">
        <v>19</v>
      </c>
      <c r="C13" s="17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33"/>
    </row>
    <row r="14" spans="1:16">
      <c r="C14" s="18">
        <f>SUM(C11:C13)</f>
        <v>11668.5</v>
      </c>
      <c r="D14" s="18">
        <f t="shared" ref="D14:O14" si="0">SUM(D11:D13)</f>
        <v>11668.5</v>
      </c>
      <c r="E14" s="18">
        <f t="shared" si="0"/>
        <v>0</v>
      </c>
      <c r="F14" s="18">
        <f t="shared" si="0"/>
        <v>0</v>
      </c>
      <c r="G14" s="18">
        <f t="shared" si="0"/>
        <v>11668.5</v>
      </c>
      <c r="H14" s="18">
        <f t="shared" si="0"/>
        <v>0</v>
      </c>
      <c r="I14" s="18">
        <f t="shared" si="0"/>
        <v>0</v>
      </c>
      <c r="J14" s="18">
        <f t="shared" si="0"/>
        <v>1038.69</v>
      </c>
      <c r="K14" s="18">
        <f t="shared" si="0"/>
        <v>1038.69</v>
      </c>
      <c r="L14" s="18">
        <f t="shared" si="0"/>
        <v>0</v>
      </c>
      <c r="M14" s="18">
        <f t="shared" si="0"/>
        <v>9.999999999999995E-3</v>
      </c>
      <c r="N14" s="18">
        <f t="shared" si="0"/>
        <v>1038.7</v>
      </c>
      <c r="O14" s="18">
        <f t="shared" si="0"/>
        <v>10629.8</v>
      </c>
    </row>
    <row r="15" spans="1:16" ht="12" thickBot="1">
      <c r="C15" s="19"/>
    </row>
    <row r="16" spans="1:16">
      <c r="A16" s="25" t="s">
        <v>21</v>
      </c>
      <c r="B16" s="20"/>
      <c r="C16" s="21"/>
    </row>
    <row r="17" spans="1:16" s="24" customFormat="1">
      <c r="A17" s="27" t="s">
        <v>22</v>
      </c>
      <c r="B17" s="23" t="s">
        <v>23</v>
      </c>
      <c r="C17" s="23">
        <v>5420.55</v>
      </c>
      <c r="D17" s="23">
        <v>4336.4399999999996</v>
      </c>
      <c r="E17" s="23">
        <v>1084.1099999999999</v>
      </c>
      <c r="F17" s="23">
        <v>271.02999999999997</v>
      </c>
      <c r="G17" s="23">
        <v>5691.58</v>
      </c>
      <c r="H17" s="23">
        <v>0</v>
      </c>
      <c r="I17" s="23">
        <v>0</v>
      </c>
      <c r="J17" s="23">
        <v>433.29</v>
      </c>
      <c r="K17" s="23">
        <v>433.29</v>
      </c>
      <c r="L17" s="23">
        <v>0</v>
      </c>
      <c r="M17" s="23">
        <v>0.09</v>
      </c>
      <c r="N17" s="23">
        <v>433.38</v>
      </c>
      <c r="O17" s="23">
        <v>5258.2</v>
      </c>
      <c r="P17" s="34" t="s">
        <v>206</v>
      </c>
    </row>
    <row r="18" spans="1:16">
      <c r="A18" s="26" t="s">
        <v>24</v>
      </c>
      <c r="B18" s="15" t="s">
        <v>25</v>
      </c>
      <c r="C18" s="22">
        <v>3600</v>
      </c>
      <c r="D18" s="15">
        <v>3600</v>
      </c>
      <c r="E18" s="15">
        <v>0</v>
      </c>
      <c r="F18" s="15">
        <v>0</v>
      </c>
      <c r="G18" s="15">
        <v>3600</v>
      </c>
      <c r="H18" s="15">
        <v>-107.37</v>
      </c>
      <c r="I18" s="15">
        <v>0</v>
      </c>
      <c r="J18" s="15">
        <v>235.22</v>
      </c>
      <c r="K18" s="15">
        <v>127.84</v>
      </c>
      <c r="L18" s="15">
        <v>0</v>
      </c>
      <c r="M18" s="15">
        <v>0.16</v>
      </c>
      <c r="N18" s="15">
        <v>128</v>
      </c>
      <c r="O18" s="15">
        <v>3472</v>
      </c>
      <c r="P18" s="32"/>
    </row>
    <row r="19" spans="1:16">
      <c r="A19" s="26" t="s">
        <v>26</v>
      </c>
      <c r="B19" s="15" t="s">
        <v>27</v>
      </c>
      <c r="C19" s="16">
        <v>3903.45</v>
      </c>
      <c r="D19" s="15">
        <v>3903.45</v>
      </c>
      <c r="E19" s="15">
        <v>0</v>
      </c>
      <c r="F19" s="15">
        <v>0</v>
      </c>
      <c r="G19" s="15">
        <v>3903.45</v>
      </c>
      <c r="H19" s="15">
        <v>0</v>
      </c>
      <c r="I19" s="15">
        <v>0</v>
      </c>
      <c r="J19" s="15">
        <v>268.23</v>
      </c>
      <c r="K19" s="15">
        <v>268.23</v>
      </c>
      <c r="L19" s="15">
        <v>0</v>
      </c>
      <c r="M19" s="15">
        <v>0.02</v>
      </c>
      <c r="N19" s="15">
        <v>268.25</v>
      </c>
      <c r="O19" s="15">
        <v>3635.2</v>
      </c>
      <c r="P19" s="32"/>
    </row>
    <row r="20" spans="1:16" s="5" customFormat="1">
      <c r="A20" s="13" t="s">
        <v>19</v>
      </c>
      <c r="C20" s="21"/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33"/>
    </row>
    <row r="21" spans="1:16">
      <c r="C21" s="18">
        <f>SUM(C17:C19)</f>
        <v>12924</v>
      </c>
      <c r="D21" s="18">
        <f t="shared" ref="D21:O21" si="1">SUM(D17:D19)</f>
        <v>11839.89</v>
      </c>
      <c r="E21" s="18">
        <f t="shared" si="1"/>
        <v>1084.1099999999999</v>
      </c>
      <c r="F21" s="18">
        <f t="shared" si="1"/>
        <v>271.02999999999997</v>
      </c>
      <c r="G21" s="18">
        <f t="shared" si="1"/>
        <v>13195.029999999999</v>
      </c>
      <c r="H21" s="18">
        <f t="shared" si="1"/>
        <v>-107.37</v>
      </c>
      <c r="I21" s="18">
        <f t="shared" si="1"/>
        <v>0</v>
      </c>
      <c r="J21" s="18">
        <f t="shared" si="1"/>
        <v>936.74</v>
      </c>
      <c r="K21" s="18">
        <f t="shared" si="1"/>
        <v>829.36</v>
      </c>
      <c r="L21" s="18">
        <f t="shared" si="1"/>
        <v>0</v>
      </c>
      <c r="M21" s="18">
        <f t="shared" si="1"/>
        <v>0.27</v>
      </c>
      <c r="N21" s="18">
        <f t="shared" si="1"/>
        <v>829.63</v>
      </c>
      <c r="O21" s="18">
        <f t="shared" si="1"/>
        <v>12365.400000000001</v>
      </c>
    </row>
    <row r="22" spans="1:16" ht="12" thickBot="1">
      <c r="C22" s="21"/>
    </row>
    <row r="23" spans="1:16">
      <c r="A23" s="25" t="s">
        <v>28</v>
      </c>
      <c r="B23" s="20"/>
      <c r="C23" s="21"/>
    </row>
    <row r="24" spans="1:16">
      <c r="A24" s="26" t="s">
        <v>29</v>
      </c>
      <c r="B24" s="15" t="s">
        <v>30</v>
      </c>
      <c r="C24" s="16">
        <v>5420.55</v>
      </c>
      <c r="D24" s="15">
        <v>5420.55</v>
      </c>
      <c r="E24" s="15">
        <v>0</v>
      </c>
      <c r="F24" s="15">
        <v>0</v>
      </c>
      <c r="G24" s="15">
        <v>5420.55</v>
      </c>
      <c r="H24" s="15">
        <v>0</v>
      </c>
      <c r="I24" s="15">
        <v>0</v>
      </c>
      <c r="J24" s="15">
        <v>433.29</v>
      </c>
      <c r="K24" s="15">
        <v>433.29</v>
      </c>
      <c r="L24" s="15">
        <v>0</v>
      </c>
      <c r="M24" s="15">
        <v>0.06</v>
      </c>
      <c r="N24" s="15">
        <v>433.35</v>
      </c>
      <c r="O24" s="15">
        <v>4987.2</v>
      </c>
      <c r="P24" s="32"/>
    </row>
    <row r="25" spans="1:16">
      <c r="A25" s="26" t="s">
        <v>31</v>
      </c>
      <c r="B25" s="15" t="s">
        <v>32</v>
      </c>
      <c r="C25" s="16">
        <v>3111.6</v>
      </c>
      <c r="D25" s="15">
        <v>3111.6</v>
      </c>
      <c r="E25" s="15">
        <v>0</v>
      </c>
      <c r="F25" s="15">
        <v>0</v>
      </c>
      <c r="G25" s="15">
        <v>3111.6</v>
      </c>
      <c r="H25" s="15">
        <v>-125.1</v>
      </c>
      <c r="I25" s="15">
        <v>0</v>
      </c>
      <c r="J25" s="15">
        <v>182.65</v>
      </c>
      <c r="K25" s="15">
        <v>57.55</v>
      </c>
      <c r="L25" s="15">
        <v>0</v>
      </c>
      <c r="M25" s="15">
        <v>0.05</v>
      </c>
      <c r="N25" s="15">
        <v>57.6</v>
      </c>
      <c r="O25" s="15">
        <v>3054</v>
      </c>
      <c r="P25" s="32"/>
    </row>
    <row r="26" spans="1:16">
      <c r="A26" s="26" t="s">
        <v>33</v>
      </c>
      <c r="B26" s="15" t="s">
        <v>34</v>
      </c>
      <c r="C26" s="16">
        <v>3267.3</v>
      </c>
      <c r="D26" s="15">
        <v>3267.3</v>
      </c>
      <c r="E26" s="15">
        <v>0</v>
      </c>
      <c r="F26" s="15">
        <v>0</v>
      </c>
      <c r="G26" s="15">
        <v>3267.3</v>
      </c>
      <c r="H26" s="15">
        <v>-125.1</v>
      </c>
      <c r="I26" s="15">
        <v>0</v>
      </c>
      <c r="J26" s="15">
        <v>199.02</v>
      </c>
      <c r="K26" s="15">
        <v>73.92</v>
      </c>
      <c r="L26" s="15">
        <v>0</v>
      </c>
      <c r="M26" s="15">
        <v>0.18</v>
      </c>
      <c r="N26" s="15">
        <v>74.099999999999994</v>
      </c>
      <c r="O26" s="15">
        <v>3193.2</v>
      </c>
      <c r="P26" s="32"/>
    </row>
    <row r="27" spans="1:16">
      <c r="A27" s="26" t="s">
        <v>35</v>
      </c>
      <c r="B27" s="15" t="s">
        <v>36</v>
      </c>
      <c r="C27" s="16">
        <v>3484.05</v>
      </c>
      <c r="D27" s="15">
        <v>3484.05</v>
      </c>
      <c r="E27" s="15">
        <v>0</v>
      </c>
      <c r="F27" s="15">
        <v>0</v>
      </c>
      <c r="G27" s="15">
        <v>3484.05</v>
      </c>
      <c r="H27" s="15">
        <v>-125.1</v>
      </c>
      <c r="I27" s="15">
        <v>0</v>
      </c>
      <c r="J27" s="15">
        <v>222.6</v>
      </c>
      <c r="K27" s="15">
        <v>97.5</v>
      </c>
      <c r="L27" s="15">
        <v>0</v>
      </c>
      <c r="M27" s="15">
        <v>0.15</v>
      </c>
      <c r="N27" s="15">
        <v>97.65</v>
      </c>
      <c r="O27" s="15">
        <v>3386.4</v>
      </c>
      <c r="P27" s="32"/>
    </row>
    <row r="28" spans="1:16" s="21" customFormat="1">
      <c r="A28" s="28" t="s">
        <v>37</v>
      </c>
      <c r="B28" s="16" t="s">
        <v>38</v>
      </c>
      <c r="C28" s="16">
        <v>3267.3</v>
      </c>
      <c r="D28" s="16">
        <v>3267.3</v>
      </c>
      <c r="E28" s="16">
        <v>0</v>
      </c>
      <c r="F28" s="16">
        <v>0</v>
      </c>
      <c r="G28" s="16">
        <v>3267.3</v>
      </c>
      <c r="H28" s="16">
        <v>-125.1</v>
      </c>
      <c r="I28" s="16">
        <v>0</v>
      </c>
      <c r="J28" s="16">
        <v>199.02</v>
      </c>
      <c r="K28" s="16">
        <v>73.92</v>
      </c>
      <c r="L28" s="16">
        <v>0</v>
      </c>
      <c r="M28" s="16">
        <v>-0.02</v>
      </c>
      <c r="N28" s="16">
        <v>73.900000000000006</v>
      </c>
      <c r="O28" s="16">
        <v>3193.4</v>
      </c>
      <c r="P28" s="35"/>
    </row>
    <row r="29" spans="1:16">
      <c r="A29" s="26" t="s">
        <v>39</v>
      </c>
      <c r="B29" s="15" t="s">
        <v>40</v>
      </c>
      <c r="C29" s="16">
        <v>3267.3</v>
      </c>
      <c r="D29" s="15">
        <v>3267.3</v>
      </c>
      <c r="E29" s="15">
        <v>0</v>
      </c>
      <c r="F29" s="15">
        <v>0</v>
      </c>
      <c r="G29" s="15">
        <v>3267.3</v>
      </c>
      <c r="H29" s="15">
        <v>-125.1</v>
      </c>
      <c r="I29" s="15">
        <v>0</v>
      </c>
      <c r="J29" s="15">
        <v>199.02</v>
      </c>
      <c r="K29" s="15">
        <v>73.92</v>
      </c>
      <c r="L29" s="15">
        <v>0</v>
      </c>
      <c r="M29" s="15">
        <v>-0.02</v>
      </c>
      <c r="N29" s="15">
        <v>73.900000000000006</v>
      </c>
      <c r="O29" s="15">
        <v>3193.4</v>
      </c>
      <c r="P29" s="32"/>
    </row>
    <row r="30" spans="1:16">
      <c r="A30" s="26" t="s">
        <v>41</v>
      </c>
      <c r="B30" s="15" t="s">
        <v>42</v>
      </c>
      <c r="C30" s="16">
        <v>3111.6</v>
      </c>
      <c r="D30" s="15">
        <v>3111.6</v>
      </c>
      <c r="E30" s="15">
        <v>0</v>
      </c>
      <c r="F30" s="15">
        <v>0</v>
      </c>
      <c r="G30" s="15">
        <v>3111.6</v>
      </c>
      <c r="H30" s="15">
        <v>-125.1</v>
      </c>
      <c r="I30" s="15">
        <v>0</v>
      </c>
      <c r="J30" s="15">
        <v>182.65</v>
      </c>
      <c r="K30" s="15">
        <v>57.55</v>
      </c>
      <c r="L30" s="15">
        <v>0</v>
      </c>
      <c r="M30" s="15">
        <v>0.05</v>
      </c>
      <c r="N30" s="15">
        <v>57.6</v>
      </c>
      <c r="O30" s="15">
        <v>3054</v>
      </c>
      <c r="P30" s="32"/>
    </row>
    <row r="31" spans="1:16" s="24" customFormat="1">
      <c r="A31" s="27" t="s">
        <v>43</v>
      </c>
      <c r="B31" s="23" t="s">
        <v>44</v>
      </c>
      <c r="C31" s="23">
        <v>3111.6</v>
      </c>
      <c r="D31" s="23">
        <v>2904.16</v>
      </c>
      <c r="E31" s="23">
        <v>0</v>
      </c>
      <c r="F31" s="23">
        <v>0</v>
      </c>
      <c r="G31" s="23">
        <v>2904.16</v>
      </c>
      <c r="H31" s="23">
        <v>-145.38</v>
      </c>
      <c r="I31" s="23">
        <v>0</v>
      </c>
      <c r="J31" s="23">
        <v>169.37</v>
      </c>
      <c r="K31" s="23">
        <v>24</v>
      </c>
      <c r="L31" s="23">
        <v>0</v>
      </c>
      <c r="M31" s="23">
        <v>-0.04</v>
      </c>
      <c r="N31" s="23">
        <v>23.96</v>
      </c>
      <c r="O31" s="23">
        <v>2880.2</v>
      </c>
      <c r="P31" s="34" t="s">
        <v>207</v>
      </c>
    </row>
    <row r="32" spans="1:16">
      <c r="A32" s="26" t="s">
        <v>45</v>
      </c>
      <c r="B32" s="15" t="s">
        <v>46</v>
      </c>
      <c r="C32" s="16">
        <v>3267.3</v>
      </c>
      <c r="D32" s="15">
        <v>3267.3</v>
      </c>
      <c r="E32" s="15">
        <v>0</v>
      </c>
      <c r="F32" s="15">
        <v>0</v>
      </c>
      <c r="G32" s="15">
        <v>3267.3</v>
      </c>
      <c r="H32" s="15">
        <v>-125.1</v>
      </c>
      <c r="I32" s="15">
        <v>0</v>
      </c>
      <c r="J32" s="15">
        <v>199.02</v>
      </c>
      <c r="K32" s="15">
        <v>73.92</v>
      </c>
      <c r="L32" s="15">
        <v>0</v>
      </c>
      <c r="M32" s="15">
        <v>-0.02</v>
      </c>
      <c r="N32" s="15">
        <v>73.900000000000006</v>
      </c>
      <c r="O32" s="15">
        <v>3193.4</v>
      </c>
      <c r="P32" s="32"/>
    </row>
    <row r="33" spans="1:16">
      <c r="A33" s="26" t="s">
        <v>47</v>
      </c>
      <c r="B33" s="15" t="s">
        <v>48</v>
      </c>
      <c r="C33" s="16">
        <v>3111.6</v>
      </c>
      <c r="D33" s="15">
        <v>3111.6</v>
      </c>
      <c r="E33" s="15">
        <v>0</v>
      </c>
      <c r="F33" s="15">
        <v>0</v>
      </c>
      <c r="G33" s="15">
        <v>3111.6</v>
      </c>
      <c r="H33" s="15">
        <v>-125.1</v>
      </c>
      <c r="I33" s="15">
        <v>0</v>
      </c>
      <c r="J33" s="15">
        <v>182.65</v>
      </c>
      <c r="K33" s="15">
        <v>57.55</v>
      </c>
      <c r="L33" s="15">
        <v>0</v>
      </c>
      <c r="M33" s="15">
        <v>0.05</v>
      </c>
      <c r="N33" s="15">
        <v>57.6</v>
      </c>
      <c r="O33" s="15">
        <v>3054</v>
      </c>
      <c r="P33" s="32"/>
    </row>
    <row r="34" spans="1:16">
      <c r="A34" s="26" t="s">
        <v>49</v>
      </c>
      <c r="B34" s="15" t="s">
        <v>50</v>
      </c>
      <c r="C34" s="16">
        <v>3111.6</v>
      </c>
      <c r="D34" s="15">
        <v>3111.6</v>
      </c>
      <c r="E34" s="15">
        <v>0</v>
      </c>
      <c r="F34" s="15">
        <v>0</v>
      </c>
      <c r="G34" s="15">
        <v>3111.6</v>
      </c>
      <c r="H34" s="15">
        <v>-125.1</v>
      </c>
      <c r="I34" s="15">
        <v>0</v>
      </c>
      <c r="J34" s="15">
        <v>182.65</v>
      </c>
      <c r="K34" s="15">
        <v>57.55</v>
      </c>
      <c r="L34" s="15">
        <v>0</v>
      </c>
      <c r="M34" s="15">
        <v>0.05</v>
      </c>
      <c r="N34" s="15">
        <v>57.6</v>
      </c>
      <c r="O34" s="15">
        <v>3054</v>
      </c>
      <c r="P34" s="32"/>
    </row>
    <row r="35" spans="1:16">
      <c r="A35" s="26" t="s">
        <v>51</v>
      </c>
      <c r="B35" s="15" t="s">
        <v>52</v>
      </c>
      <c r="C35" s="16">
        <v>3111.6</v>
      </c>
      <c r="D35" s="15">
        <v>3111.6</v>
      </c>
      <c r="E35" s="15">
        <v>0</v>
      </c>
      <c r="F35" s="15">
        <v>0</v>
      </c>
      <c r="G35" s="15">
        <v>3111.6</v>
      </c>
      <c r="H35" s="15">
        <v>-125.1</v>
      </c>
      <c r="I35" s="15">
        <v>0</v>
      </c>
      <c r="J35" s="15">
        <v>182.65</v>
      </c>
      <c r="K35" s="15">
        <v>57.55</v>
      </c>
      <c r="L35" s="15">
        <v>0</v>
      </c>
      <c r="M35" s="15">
        <v>-0.15</v>
      </c>
      <c r="N35" s="15">
        <v>57.4</v>
      </c>
      <c r="O35" s="15">
        <v>3054.2</v>
      </c>
      <c r="P35" s="32"/>
    </row>
    <row r="36" spans="1:16">
      <c r="A36" s="26" t="s">
        <v>53</v>
      </c>
      <c r="B36" s="15" t="s">
        <v>54</v>
      </c>
      <c r="C36" s="16">
        <v>3111.6</v>
      </c>
      <c r="D36" s="15">
        <v>3111.6</v>
      </c>
      <c r="E36" s="15">
        <v>0</v>
      </c>
      <c r="F36" s="15">
        <v>0</v>
      </c>
      <c r="G36" s="15">
        <v>3111.6</v>
      </c>
      <c r="H36" s="15">
        <v>-125.1</v>
      </c>
      <c r="I36" s="15">
        <v>0</v>
      </c>
      <c r="J36" s="15">
        <v>182.65</v>
      </c>
      <c r="K36" s="15">
        <v>57.55</v>
      </c>
      <c r="L36" s="15">
        <v>0</v>
      </c>
      <c r="M36" s="15">
        <v>0.05</v>
      </c>
      <c r="N36" s="15">
        <v>57.6</v>
      </c>
      <c r="O36" s="15">
        <v>3054</v>
      </c>
      <c r="P36" s="32"/>
    </row>
    <row r="37" spans="1:16" s="24" customFormat="1">
      <c r="A37" s="27" t="s">
        <v>55</v>
      </c>
      <c r="B37" s="23" t="s">
        <v>56</v>
      </c>
      <c r="C37" s="23">
        <v>3111.6</v>
      </c>
      <c r="D37" s="23">
        <v>3111.6</v>
      </c>
      <c r="E37" s="23">
        <v>0</v>
      </c>
      <c r="F37" s="23">
        <v>0</v>
      </c>
      <c r="G37" s="23">
        <v>3111.6</v>
      </c>
      <c r="H37" s="23">
        <v>-125.1</v>
      </c>
      <c r="I37" s="23">
        <v>0</v>
      </c>
      <c r="J37" s="23">
        <v>182.65</v>
      </c>
      <c r="K37" s="23">
        <v>57.55</v>
      </c>
      <c r="L37" s="23">
        <v>0</v>
      </c>
      <c r="M37" s="23">
        <v>0.05</v>
      </c>
      <c r="N37" s="23">
        <v>57.6</v>
      </c>
      <c r="O37" s="23">
        <v>3054</v>
      </c>
      <c r="P37" s="34" t="s">
        <v>211</v>
      </c>
    </row>
    <row r="38" spans="1:16" s="5" customFormat="1">
      <c r="A38" s="13" t="s">
        <v>19</v>
      </c>
      <c r="C38" s="17" t="s">
        <v>20</v>
      </c>
      <c r="D38" s="5" t="s">
        <v>20</v>
      </c>
      <c r="E38" s="5" t="s">
        <v>20</v>
      </c>
      <c r="F38" s="5" t="s">
        <v>20</v>
      </c>
      <c r="G38" s="5" t="s">
        <v>20</v>
      </c>
      <c r="H38" s="5" t="s">
        <v>20</v>
      </c>
      <c r="I38" s="5" t="s">
        <v>20</v>
      </c>
      <c r="J38" s="5" t="s">
        <v>20</v>
      </c>
      <c r="K38" s="5" t="s">
        <v>20</v>
      </c>
      <c r="L38" s="5" t="s">
        <v>20</v>
      </c>
      <c r="M38" s="5" t="s">
        <v>20</v>
      </c>
      <c r="N38" s="5" t="s">
        <v>20</v>
      </c>
      <c r="O38" s="5" t="s">
        <v>20</v>
      </c>
      <c r="P38" s="33"/>
    </row>
    <row r="39" spans="1:16">
      <c r="C39" s="18">
        <f>SUM(C24:C38)</f>
        <v>46866.599999999991</v>
      </c>
      <c r="D39" s="18">
        <f t="shared" ref="D39:O39" si="2">SUM(D24:D38)</f>
        <v>46659.159999999989</v>
      </c>
      <c r="E39" s="18">
        <f t="shared" si="2"/>
        <v>0</v>
      </c>
      <c r="F39" s="18">
        <f t="shared" si="2"/>
        <v>0</v>
      </c>
      <c r="G39" s="18">
        <f t="shared" si="2"/>
        <v>46659.159999999989</v>
      </c>
      <c r="H39" s="18">
        <f t="shared" si="2"/>
        <v>-1646.5799999999997</v>
      </c>
      <c r="I39" s="18">
        <f t="shared" si="2"/>
        <v>0</v>
      </c>
      <c r="J39" s="18">
        <f t="shared" si="2"/>
        <v>2899.8900000000003</v>
      </c>
      <c r="K39" s="18">
        <f t="shared" si="2"/>
        <v>1253.3199999999997</v>
      </c>
      <c r="L39" s="18">
        <f t="shared" si="2"/>
        <v>0</v>
      </c>
      <c r="M39" s="18">
        <f t="shared" si="2"/>
        <v>0.43999999999999984</v>
      </c>
      <c r="N39" s="18">
        <f t="shared" si="2"/>
        <v>1253.76</v>
      </c>
      <c r="O39" s="18">
        <f t="shared" si="2"/>
        <v>45405.4</v>
      </c>
    </row>
    <row r="40" spans="1:16" ht="12" thickBot="1"/>
    <row r="41" spans="1:16">
      <c r="A41" s="25" t="s">
        <v>57</v>
      </c>
      <c r="B41" s="20"/>
    </row>
    <row r="42" spans="1:16">
      <c r="A42" s="26" t="s">
        <v>58</v>
      </c>
      <c r="B42" s="15" t="s">
        <v>59</v>
      </c>
      <c r="C42" s="16">
        <v>3111.6</v>
      </c>
      <c r="D42" s="15">
        <v>3111.6</v>
      </c>
      <c r="E42" s="15">
        <v>0</v>
      </c>
      <c r="F42" s="15">
        <v>0</v>
      </c>
      <c r="G42" s="15">
        <v>3111.6</v>
      </c>
      <c r="H42" s="15">
        <v>-125.1</v>
      </c>
      <c r="I42" s="15">
        <v>0</v>
      </c>
      <c r="J42" s="15">
        <v>182.65</v>
      </c>
      <c r="K42" s="15">
        <v>57.55</v>
      </c>
      <c r="L42" s="15">
        <v>0</v>
      </c>
      <c r="M42" s="15">
        <v>-0.15</v>
      </c>
      <c r="N42" s="15">
        <v>57.4</v>
      </c>
      <c r="O42" s="15">
        <v>3054.2</v>
      </c>
      <c r="P42" s="32"/>
    </row>
    <row r="43" spans="1:16">
      <c r="A43" s="26" t="s">
        <v>60</v>
      </c>
      <c r="B43" s="15" t="s">
        <v>61</v>
      </c>
      <c r="C43" s="16">
        <v>3111.6</v>
      </c>
      <c r="D43" s="15">
        <v>3111.6</v>
      </c>
      <c r="E43" s="15">
        <v>0</v>
      </c>
      <c r="F43" s="15">
        <v>0</v>
      </c>
      <c r="G43" s="15">
        <v>3111.6</v>
      </c>
      <c r="H43" s="15">
        <v>-125.1</v>
      </c>
      <c r="I43" s="15">
        <v>0</v>
      </c>
      <c r="J43" s="15">
        <v>182.65</v>
      </c>
      <c r="K43" s="15">
        <v>57.55</v>
      </c>
      <c r="L43" s="15">
        <v>0</v>
      </c>
      <c r="M43" s="15">
        <v>0.05</v>
      </c>
      <c r="N43" s="15">
        <v>57.6</v>
      </c>
      <c r="O43" s="15">
        <v>3054</v>
      </c>
      <c r="P43" s="32"/>
    </row>
    <row r="44" spans="1:16">
      <c r="A44" s="26" t="s">
        <v>62</v>
      </c>
      <c r="B44" s="15" t="s">
        <v>63</v>
      </c>
      <c r="C44" s="16">
        <v>3267.75</v>
      </c>
      <c r="D44" s="15">
        <v>3267.75</v>
      </c>
      <c r="E44" s="15">
        <v>0</v>
      </c>
      <c r="F44" s="15">
        <v>0</v>
      </c>
      <c r="G44" s="15">
        <v>3267.75</v>
      </c>
      <c r="H44" s="15">
        <v>-125.1</v>
      </c>
      <c r="I44" s="15">
        <v>0</v>
      </c>
      <c r="J44" s="15">
        <v>199.07</v>
      </c>
      <c r="K44" s="15">
        <v>73.97</v>
      </c>
      <c r="L44" s="15">
        <v>0</v>
      </c>
      <c r="M44" s="15">
        <v>-0.02</v>
      </c>
      <c r="N44" s="15">
        <v>73.95</v>
      </c>
      <c r="O44" s="15">
        <v>3193.8</v>
      </c>
      <c r="P44" s="32"/>
    </row>
    <row r="45" spans="1:16">
      <c r="A45" s="26" t="s">
        <v>64</v>
      </c>
      <c r="B45" s="15" t="s">
        <v>65</v>
      </c>
      <c r="C45" s="16">
        <v>3600</v>
      </c>
      <c r="D45" s="15">
        <v>3600</v>
      </c>
      <c r="E45" s="15">
        <v>0</v>
      </c>
      <c r="F45" s="15">
        <v>0</v>
      </c>
      <c r="G45" s="15">
        <v>3600</v>
      </c>
      <c r="H45" s="15">
        <v>-107.37</v>
      </c>
      <c r="I45" s="15">
        <v>0</v>
      </c>
      <c r="J45" s="15">
        <v>235.22</v>
      </c>
      <c r="K45" s="15">
        <v>127.84</v>
      </c>
      <c r="L45" s="15">
        <v>0</v>
      </c>
      <c r="M45" s="15">
        <v>-0.04</v>
      </c>
      <c r="N45" s="15">
        <v>127.8</v>
      </c>
      <c r="O45" s="15">
        <v>3472.2</v>
      </c>
      <c r="P45" s="32"/>
    </row>
    <row r="46" spans="1:16">
      <c r="A46" s="26" t="s">
        <v>66</v>
      </c>
      <c r="B46" s="15" t="s">
        <v>67</v>
      </c>
      <c r="C46" s="16">
        <v>3267.3</v>
      </c>
      <c r="D46" s="15">
        <v>3267.3</v>
      </c>
      <c r="E46" s="15">
        <v>0</v>
      </c>
      <c r="F46" s="15">
        <v>0</v>
      </c>
      <c r="G46" s="15">
        <v>3267.3</v>
      </c>
      <c r="H46" s="15">
        <v>-125.1</v>
      </c>
      <c r="I46" s="15">
        <v>0</v>
      </c>
      <c r="J46" s="15">
        <v>199.02</v>
      </c>
      <c r="K46" s="15">
        <v>73.92</v>
      </c>
      <c r="L46" s="15">
        <v>0</v>
      </c>
      <c r="M46" s="15">
        <v>-0.02</v>
      </c>
      <c r="N46" s="15">
        <v>73.900000000000006</v>
      </c>
      <c r="O46" s="15">
        <v>3193.4</v>
      </c>
      <c r="P46" s="32"/>
    </row>
    <row r="47" spans="1:16">
      <c r="A47" s="26" t="s">
        <v>68</v>
      </c>
      <c r="B47" s="15" t="s">
        <v>69</v>
      </c>
      <c r="C47" s="16">
        <v>3267.3</v>
      </c>
      <c r="D47" s="15">
        <v>3267.3</v>
      </c>
      <c r="E47" s="15">
        <v>0</v>
      </c>
      <c r="F47" s="15">
        <v>0</v>
      </c>
      <c r="G47" s="15">
        <v>3267.3</v>
      </c>
      <c r="H47" s="15">
        <v>-125.1</v>
      </c>
      <c r="I47" s="15">
        <v>0</v>
      </c>
      <c r="J47" s="15">
        <v>199.02</v>
      </c>
      <c r="K47" s="15">
        <v>73.92</v>
      </c>
      <c r="L47" s="15">
        <v>0</v>
      </c>
      <c r="M47" s="15">
        <v>0.18</v>
      </c>
      <c r="N47" s="15">
        <v>74.099999999999994</v>
      </c>
      <c r="O47" s="15">
        <v>3193.2</v>
      </c>
      <c r="P47" s="32"/>
    </row>
    <row r="48" spans="1:16">
      <c r="A48" s="26" t="s">
        <v>70</v>
      </c>
      <c r="B48" s="15" t="s">
        <v>71</v>
      </c>
      <c r="C48" s="16">
        <v>3111.6</v>
      </c>
      <c r="D48" s="15">
        <v>3111.6</v>
      </c>
      <c r="E48" s="15">
        <v>0</v>
      </c>
      <c r="F48" s="15">
        <v>0</v>
      </c>
      <c r="G48" s="15">
        <v>3111.6</v>
      </c>
      <c r="H48" s="15">
        <v>-125.1</v>
      </c>
      <c r="I48" s="15">
        <v>0</v>
      </c>
      <c r="J48" s="15">
        <v>182.65</v>
      </c>
      <c r="K48" s="15">
        <v>57.55</v>
      </c>
      <c r="L48" s="15">
        <v>0</v>
      </c>
      <c r="M48" s="15">
        <v>0.05</v>
      </c>
      <c r="N48" s="15">
        <v>57.6</v>
      </c>
      <c r="O48" s="15">
        <v>3054</v>
      </c>
      <c r="P48" s="32"/>
    </row>
    <row r="49" spans="1:16" s="5" customFormat="1">
      <c r="A49" s="13" t="s">
        <v>19</v>
      </c>
      <c r="C49" s="17" t="s">
        <v>20</v>
      </c>
      <c r="D49" s="5" t="s">
        <v>20</v>
      </c>
      <c r="E49" s="5" t="s">
        <v>20</v>
      </c>
      <c r="F49" s="5" t="s">
        <v>20</v>
      </c>
      <c r="G49" s="5" t="s">
        <v>20</v>
      </c>
      <c r="H49" s="5" t="s">
        <v>20</v>
      </c>
      <c r="I49" s="5" t="s">
        <v>20</v>
      </c>
      <c r="J49" s="5" t="s">
        <v>20</v>
      </c>
      <c r="K49" s="5" t="s">
        <v>20</v>
      </c>
      <c r="L49" s="5" t="s">
        <v>20</v>
      </c>
      <c r="M49" s="5" t="s">
        <v>20</v>
      </c>
      <c r="N49" s="5" t="s">
        <v>20</v>
      </c>
      <c r="O49" s="5" t="s">
        <v>20</v>
      </c>
      <c r="P49" s="33"/>
    </row>
    <row r="50" spans="1:16">
      <c r="C50" s="18">
        <f>SUM(C42:C49)</f>
        <v>22737.149999999998</v>
      </c>
      <c r="D50" s="18">
        <f t="shared" ref="D50:O50" si="3">SUM(D42:D49)</f>
        <v>22737.149999999998</v>
      </c>
      <c r="E50" s="18">
        <f t="shared" si="3"/>
        <v>0</v>
      </c>
      <c r="F50" s="18">
        <f t="shared" si="3"/>
        <v>0</v>
      </c>
      <c r="G50" s="18">
        <f t="shared" si="3"/>
        <v>22737.149999999998</v>
      </c>
      <c r="H50" s="18">
        <f t="shared" si="3"/>
        <v>-857.97</v>
      </c>
      <c r="I50" s="18">
        <f t="shared" si="3"/>
        <v>0</v>
      </c>
      <c r="J50" s="18">
        <f t="shared" si="3"/>
        <v>1380.2800000000002</v>
      </c>
      <c r="K50" s="18">
        <f t="shared" si="3"/>
        <v>522.29999999999995</v>
      </c>
      <c r="L50" s="18">
        <f t="shared" si="3"/>
        <v>0</v>
      </c>
      <c r="M50" s="18">
        <f t="shared" si="3"/>
        <v>0.05</v>
      </c>
      <c r="N50" s="18">
        <f t="shared" si="3"/>
        <v>522.35</v>
      </c>
      <c r="O50" s="18">
        <f t="shared" si="3"/>
        <v>22214.799999999999</v>
      </c>
    </row>
    <row r="51" spans="1:16" ht="12" thickBot="1"/>
    <row r="52" spans="1:16">
      <c r="A52" s="25" t="s">
        <v>72</v>
      </c>
      <c r="B52" s="20"/>
      <c r="C52" s="21"/>
    </row>
    <row r="53" spans="1:16">
      <c r="A53" s="26" t="s">
        <v>73</v>
      </c>
      <c r="B53" s="15" t="s">
        <v>74</v>
      </c>
      <c r="C53" s="16">
        <v>3111.6</v>
      </c>
      <c r="D53" s="15">
        <v>3111.6</v>
      </c>
      <c r="E53" s="15">
        <v>0</v>
      </c>
      <c r="F53" s="15">
        <v>0</v>
      </c>
      <c r="G53" s="15">
        <v>3111.6</v>
      </c>
      <c r="H53" s="15">
        <v>0</v>
      </c>
      <c r="I53" s="15">
        <v>0</v>
      </c>
      <c r="J53" s="15">
        <v>182.65</v>
      </c>
      <c r="K53" s="15">
        <v>182.65</v>
      </c>
      <c r="L53" s="15">
        <v>0</v>
      </c>
      <c r="M53" s="15">
        <v>0.15</v>
      </c>
      <c r="N53" s="15">
        <v>182.8</v>
      </c>
      <c r="O53" s="15">
        <v>2928.8</v>
      </c>
      <c r="P53" s="32"/>
    </row>
    <row r="54" spans="1:16">
      <c r="A54" s="26" t="s">
        <v>75</v>
      </c>
      <c r="B54" s="15" t="s">
        <v>76</v>
      </c>
      <c r="C54" s="16">
        <v>3111.6</v>
      </c>
      <c r="D54" s="15">
        <v>3111.6</v>
      </c>
      <c r="E54" s="15">
        <v>0</v>
      </c>
      <c r="F54" s="15">
        <v>0</v>
      </c>
      <c r="G54" s="15">
        <v>3111.6</v>
      </c>
      <c r="H54" s="15">
        <v>-125.1</v>
      </c>
      <c r="I54" s="15">
        <v>0</v>
      </c>
      <c r="J54" s="15">
        <v>182.65</v>
      </c>
      <c r="K54" s="15">
        <v>57.55</v>
      </c>
      <c r="L54" s="15">
        <v>0</v>
      </c>
      <c r="M54" s="15">
        <v>0.05</v>
      </c>
      <c r="N54" s="15">
        <v>57.6</v>
      </c>
      <c r="O54" s="15">
        <v>3054</v>
      </c>
      <c r="P54" s="32"/>
    </row>
    <row r="55" spans="1:16" s="24" customFormat="1">
      <c r="A55" s="27" t="s">
        <v>77</v>
      </c>
      <c r="B55" s="23" t="s">
        <v>78</v>
      </c>
      <c r="C55" s="23">
        <v>4728.1499999999996</v>
      </c>
      <c r="D55" s="23">
        <v>4097.7299999999996</v>
      </c>
      <c r="E55" s="23">
        <v>630.41999999999996</v>
      </c>
      <c r="F55" s="23">
        <v>157.6</v>
      </c>
      <c r="G55" s="23">
        <v>4885.75</v>
      </c>
      <c r="H55" s="23">
        <v>0</v>
      </c>
      <c r="I55" s="23">
        <v>0</v>
      </c>
      <c r="J55" s="23">
        <v>357.96</v>
      </c>
      <c r="K55" s="23">
        <v>357.96</v>
      </c>
      <c r="L55" s="23">
        <v>0</v>
      </c>
      <c r="M55" s="23">
        <v>-0.01</v>
      </c>
      <c r="N55" s="23">
        <v>357.95</v>
      </c>
      <c r="O55" s="23">
        <v>4527.8</v>
      </c>
      <c r="P55" s="34" t="s">
        <v>208</v>
      </c>
    </row>
    <row r="56" spans="1:16">
      <c r="A56" s="26" t="s">
        <v>79</v>
      </c>
      <c r="B56" s="15" t="s">
        <v>80</v>
      </c>
      <c r="C56" s="16">
        <v>3484.05</v>
      </c>
      <c r="D56" s="15">
        <v>3484.05</v>
      </c>
      <c r="E56" s="15">
        <v>0</v>
      </c>
      <c r="F56" s="15">
        <v>0</v>
      </c>
      <c r="G56" s="15">
        <v>3484.05</v>
      </c>
      <c r="H56" s="15">
        <v>-125.1</v>
      </c>
      <c r="I56" s="15">
        <v>0</v>
      </c>
      <c r="J56" s="15">
        <v>222.6</v>
      </c>
      <c r="K56" s="15">
        <v>97.5</v>
      </c>
      <c r="L56" s="15">
        <v>0</v>
      </c>
      <c r="M56" s="15">
        <v>-0.05</v>
      </c>
      <c r="N56" s="15">
        <v>97.45</v>
      </c>
      <c r="O56" s="15">
        <v>3386.6</v>
      </c>
      <c r="P56" s="32"/>
    </row>
    <row r="57" spans="1:16" s="24" customFormat="1">
      <c r="A57" s="27" t="s">
        <v>81</v>
      </c>
      <c r="B57" s="23" t="s">
        <v>82</v>
      </c>
      <c r="C57" s="23">
        <v>3111.6</v>
      </c>
      <c r="D57" s="23">
        <v>3111.6</v>
      </c>
      <c r="E57" s="23">
        <v>0</v>
      </c>
      <c r="F57" s="23">
        <v>0</v>
      </c>
      <c r="G57" s="23">
        <v>3111.6</v>
      </c>
      <c r="H57" s="23">
        <v>-125.1</v>
      </c>
      <c r="I57" s="23">
        <v>0</v>
      </c>
      <c r="J57" s="23">
        <v>182.65</v>
      </c>
      <c r="K57" s="23">
        <v>57.55</v>
      </c>
      <c r="L57" s="23">
        <v>0</v>
      </c>
      <c r="M57" s="23">
        <v>0.05</v>
      </c>
      <c r="N57" s="23">
        <v>57.6</v>
      </c>
      <c r="O57" s="23">
        <v>3054</v>
      </c>
      <c r="P57" s="34" t="s">
        <v>211</v>
      </c>
    </row>
    <row r="58" spans="1:16">
      <c r="A58" s="26" t="s">
        <v>83</v>
      </c>
      <c r="B58" s="15" t="s">
        <v>84</v>
      </c>
      <c r="C58" s="16">
        <v>5420.55</v>
      </c>
      <c r="D58" s="15">
        <v>5420.55</v>
      </c>
      <c r="E58" s="15">
        <v>0</v>
      </c>
      <c r="F58" s="15">
        <v>0</v>
      </c>
      <c r="G58" s="15">
        <v>5420.55</v>
      </c>
      <c r="H58" s="15">
        <v>0</v>
      </c>
      <c r="I58" s="15">
        <v>0</v>
      </c>
      <c r="J58" s="15">
        <v>433.29</v>
      </c>
      <c r="K58" s="15">
        <v>433.29</v>
      </c>
      <c r="L58" s="15">
        <v>0</v>
      </c>
      <c r="M58" s="15">
        <v>0.06</v>
      </c>
      <c r="N58" s="15">
        <v>433.35</v>
      </c>
      <c r="O58" s="15">
        <v>4987.2</v>
      </c>
      <c r="P58" s="32"/>
    </row>
    <row r="59" spans="1:16" s="24" customFormat="1">
      <c r="A59" s="27" t="s">
        <v>85</v>
      </c>
      <c r="B59" s="23" t="s">
        <v>86</v>
      </c>
      <c r="C59" s="23">
        <v>3111.6</v>
      </c>
      <c r="D59" s="23">
        <v>2696.72</v>
      </c>
      <c r="E59" s="23">
        <v>0</v>
      </c>
      <c r="F59" s="23">
        <v>0</v>
      </c>
      <c r="G59" s="23">
        <v>2696.72</v>
      </c>
      <c r="H59" s="23">
        <v>-145.38</v>
      </c>
      <c r="I59" s="23">
        <v>0</v>
      </c>
      <c r="J59" s="23">
        <v>156.1</v>
      </c>
      <c r="K59" s="23">
        <v>10.72</v>
      </c>
      <c r="L59" s="23">
        <v>0</v>
      </c>
      <c r="M59" s="23">
        <v>0</v>
      </c>
      <c r="N59" s="23">
        <v>10.72</v>
      </c>
      <c r="O59" s="23">
        <v>2686</v>
      </c>
      <c r="P59" s="34" t="s">
        <v>209</v>
      </c>
    </row>
    <row r="60" spans="1:16">
      <c r="A60" s="26" t="s">
        <v>87</v>
      </c>
      <c r="B60" s="15" t="s">
        <v>88</v>
      </c>
      <c r="C60" s="16">
        <v>3111.6</v>
      </c>
      <c r="D60" s="15">
        <v>3111.6</v>
      </c>
      <c r="E60" s="15">
        <v>0</v>
      </c>
      <c r="F60" s="15">
        <v>0</v>
      </c>
      <c r="G60" s="15">
        <v>3111.6</v>
      </c>
      <c r="H60" s="15">
        <v>-125.1</v>
      </c>
      <c r="I60" s="15">
        <v>0</v>
      </c>
      <c r="J60" s="15">
        <v>182.65</v>
      </c>
      <c r="K60" s="15">
        <v>57.55</v>
      </c>
      <c r="L60" s="15">
        <v>0</v>
      </c>
      <c r="M60" s="15">
        <v>0.05</v>
      </c>
      <c r="N60" s="15">
        <v>57.6</v>
      </c>
      <c r="O60" s="15">
        <v>3054</v>
      </c>
      <c r="P60" s="32"/>
    </row>
    <row r="61" spans="1:16" s="5" customFormat="1">
      <c r="A61" s="13" t="s">
        <v>19</v>
      </c>
      <c r="C61" s="17" t="s">
        <v>20</v>
      </c>
      <c r="D61" s="5" t="s">
        <v>20</v>
      </c>
      <c r="E61" s="5" t="s">
        <v>20</v>
      </c>
      <c r="F61" s="5" t="s">
        <v>20</v>
      </c>
      <c r="G61" s="5" t="s">
        <v>20</v>
      </c>
      <c r="H61" s="5" t="s">
        <v>20</v>
      </c>
      <c r="I61" s="5" t="s">
        <v>20</v>
      </c>
      <c r="J61" s="5" t="s">
        <v>20</v>
      </c>
      <c r="K61" s="5" t="s">
        <v>20</v>
      </c>
      <c r="L61" s="5" t="s">
        <v>20</v>
      </c>
      <c r="M61" s="5" t="s">
        <v>20</v>
      </c>
      <c r="N61" s="5" t="s">
        <v>20</v>
      </c>
      <c r="O61" s="5" t="s">
        <v>20</v>
      </c>
      <c r="P61" s="33"/>
    </row>
    <row r="62" spans="1:16">
      <c r="C62" s="18">
        <f>SUM(C53:C61)</f>
        <v>29190.749999999993</v>
      </c>
      <c r="D62" s="18">
        <f t="shared" ref="D62:O62" si="4">SUM(D53:D61)</f>
        <v>28145.449999999997</v>
      </c>
      <c r="E62" s="18">
        <f t="shared" si="4"/>
        <v>630.41999999999996</v>
      </c>
      <c r="F62" s="18">
        <f t="shared" si="4"/>
        <v>157.6</v>
      </c>
      <c r="G62" s="18">
        <f t="shared" si="4"/>
        <v>28933.469999999998</v>
      </c>
      <c r="H62" s="18">
        <f t="shared" si="4"/>
        <v>-645.78</v>
      </c>
      <c r="I62" s="18">
        <f t="shared" si="4"/>
        <v>0</v>
      </c>
      <c r="J62" s="18">
        <f t="shared" si="4"/>
        <v>1900.55</v>
      </c>
      <c r="K62" s="18">
        <f t="shared" si="4"/>
        <v>1254.77</v>
      </c>
      <c r="L62" s="18">
        <f t="shared" si="4"/>
        <v>0</v>
      </c>
      <c r="M62" s="18">
        <f t="shared" si="4"/>
        <v>0.3</v>
      </c>
      <c r="N62" s="18">
        <f t="shared" si="4"/>
        <v>1255.07</v>
      </c>
      <c r="O62" s="18">
        <f t="shared" si="4"/>
        <v>27678.400000000001</v>
      </c>
    </row>
    <row r="63" spans="1:16" ht="12" thickBot="1"/>
    <row r="64" spans="1:16">
      <c r="A64" s="25" t="s">
        <v>89</v>
      </c>
      <c r="B64" s="20"/>
    </row>
    <row r="65" spans="1:16" s="24" customFormat="1">
      <c r="A65" s="27" t="s">
        <v>90</v>
      </c>
      <c r="B65" s="23" t="s">
        <v>91</v>
      </c>
      <c r="C65" s="23">
        <v>4346.3999999999996</v>
      </c>
      <c r="D65" s="23">
        <v>4346.3999999999996</v>
      </c>
      <c r="E65" s="23">
        <v>0</v>
      </c>
      <c r="F65" s="23">
        <v>0</v>
      </c>
      <c r="G65" s="23">
        <v>4346.3999999999996</v>
      </c>
      <c r="H65" s="23">
        <v>0</v>
      </c>
      <c r="I65" s="23">
        <v>0</v>
      </c>
      <c r="J65" s="23">
        <v>316.43</v>
      </c>
      <c r="K65" s="23">
        <v>316.43</v>
      </c>
      <c r="L65" s="23">
        <v>0</v>
      </c>
      <c r="M65" s="23">
        <v>-0.03</v>
      </c>
      <c r="N65" s="23">
        <v>316.39999999999998</v>
      </c>
      <c r="O65" s="23">
        <v>4030</v>
      </c>
      <c r="P65" s="34" t="s">
        <v>211</v>
      </c>
    </row>
    <row r="66" spans="1:16">
      <c r="A66" s="26" t="s">
        <v>92</v>
      </c>
      <c r="B66" s="15" t="s">
        <v>93</v>
      </c>
      <c r="C66" s="16">
        <v>3603.6</v>
      </c>
      <c r="D66" s="15">
        <v>3603.6</v>
      </c>
      <c r="E66" s="15">
        <v>0</v>
      </c>
      <c r="F66" s="15">
        <v>0</v>
      </c>
      <c r="G66" s="15">
        <v>3603.6</v>
      </c>
      <c r="H66" s="15">
        <v>-107.37</v>
      </c>
      <c r="I66" s="15">
        <v>0</v>
      </c>
      <c r="J66" s="15">
        <v>235.61</v>
      </c>
      <c r="K66" s="15">
        <v>128.24</v>
      </c>
      <c r="L66" s="15">
        <v>0</v>
      </c>
      <c r="M66" s="15">
        <v>0.16</v>
      </c>
      <c r="N66" s="15">
        <v>128.4</v>
      </c>
      <c r="O66" s="15">
        <v>3475.2</v>
      </c>
      <c r="P66" s="32"/>
    </row>
    <row r="67" spans="1:16" s="5" customFormat="1">
      <c r="A67" s="13" t="s">
        <v>19</v>
      </c>
      <c r="C67" s="17" t="s">
        <v>20</v>
      </c>
      <c r="D67" s="5" t="s">
        <v>20</v>
      </c>
      <c r="E67" s="5" t="s">
        <v>20</v>
      </c>
      <c r="F67" s="5" t="s">
        <v>20</v>
      </c>
      <c r="G67" s="5" t="s">
        <v>20</v>
      </c>
      <c r="H67" s="5" t="s">
        <v>20</v>
      </c>
      <c r="I67" s="5" t="s">
        <v>20</v>
      </c>
      <c r="J67" s="5" t="s">
        <v>20</v>
      </c>
      <c r="K67" s="5" t="s">
        <v>20</v>
      </c>
      <c r="L67" s="5" t="s">
        <v>20</v>
      </c>
      <c r="M67" s="5" t="s">
        <v>20</v>
      </c>
      <c r="N67" s="5" t="s">
        <v>20</v>
      </c>
      <c r="O67" s="5" t="s">
        <v>20</v>
      </c>
      <c r="P67" s="33"/>
    </row>
    <row r="68" spans="1:16">
      <c r="C68" s="18">
        <f>SUM(C65:C67)</f>
        <v>7950</v>
      </c>
      <c r="D68" s="18">
        <f t="shared" ref="D68:O68" si="5">SUM(D65:D67)</f>
        <v>7950</v>
      </c>
      <c r="E68" s="18">
        <f t="shared" si="5"/>
        <v>0</v>
      </c>
      <c r="F68" s="18">
        <f t="shared" si="5"/>
        <v>0</v>
      </c>
      <c r="G68" s="18">
        <f t="shared" si="5"/>
        <v>7950</v>
      </c>
      <c r="H68" s="18">
        <f t="shared" si="5"/>
        <v>-107.37</v>
      </c>
      <c r="I68" s="18">
        <f t="shared" si="5"/>
        <v>0</v>
      </c>
      <c r="J68" s="18">
        <f t="shared" si="5"/>
        <v>552.04</v>
      </c>
      <c r="K68" s="18">
        <f t="shared" si="5"/>
        <v>444.67</v>
      </c>
      <c r="L68" s="18">
        <f t="shared" si="5"/>
        <v>0</v>
      </c>
      <c r="M68" s="18">
        <f t="shared" si="5"/>
        <v>0.13</v>
      </c>
      <c r="N68" s="18">
        <f t="shared" si="5"/>
        <v>444.79999999999995</v>
      </c>
      <c r="O68" s="18">
        <f t="shared" si="5"/>
        <v>7505.2</v>
      </c>
    </row>
    <row r="69" spans="1:16" ht="12" thickBot="1"/>
    <row r="70" spans="1:16">
      <c r="A70" s="25" t="s">
        <v>94</v>
      </c>
      <c r="B70" s="20"/>
      <c r="C70" s="21"/>
    </row>
    <row r="71" spans="1:16">
      <c r="A71" s="26" t="s">
        <v>95</v>
      </c>
      <c r="B71" s="15" t="s">
        <v>96</v>
      </c>
      <c r="C71" s="16">
        <v>3111.6</v>
      </c>
      <c r="D71" s="15">
        <v>3111.6</v>
      </c>
      <c r="E71" s="15">
        <v>0</v>
      </c>
      <c r="F71" s="15">
        <v>0</v>
      </c>
      <c r="G71" s="15">
        <v>3111.6</v>
      </c>
      <c r="H71" s="15">
        <v>-125.1</v>
      </c>
      <c r="I71" s="15">
        <v>0</v>
      </c>
      <c r="J71" s="15">
        <v>182.65</v>
      </c>
      <c r="K71" s="15">
        <v>57.55</v>
      </c>
      <c r="L71" s="15">
        <v>0</v>
      </c>
      <c r="M71" s="15">
        <v>-0.15</v>
      </c>
      <c r="N71" s="15">
        <v>57.4</v>
      </c>
      <c r="O71" s="15">
        <v>3054.2</v>
      </c>
      <c r="P71" s="32"/>
    </row>
    <row r="72" spans="1:16">
      <c r="A72" s="26" t="s">
        <v>97</v>
      </c>
      <c r="B72" s="15" t="s">
        <v>98</v>
      </c>
      <c r="C72" s="16">
        <v>3111.6</v>
      </c>
      <c r="D72" s="15">
        <v>3111.6</v>
      </c>
      <c r="E72" s="15">
        <v>0</v>
      </c>
      <c r="F72" s="15">
        <v>0</v>
      </c>
      <c r="G72" s="15">
        <v>3111.6</v>
      </c>
      <c r="H72" s="15">
        <v>-125.1</v>
      </c>
      <c r="I72" s="15">
        <v>0</v>
      </c>
      <c r="J72" s="15">
        <v>182.65</v>
      </c>
      <c r="K72" s="15">
        <v>57.55</v>
      </c>
      <c r="L72" s="15">
        <v>0</v>
      </c>
      <c r="M72" s="15">
        <v>0.05</v>
      </c>
      <c r="N72" s="15">
        <v>57.6</v>
      </c>
      <c r="O72" s="15">
        <v>3054</v>
      </c>
      <c r="P72" s="32"/>
    </row>
    <row r="73" spans="1:16" s="24" customFormat="1">
      <c r="A73" s="27" t="s">
        <v>99</v>
      </c>
      <c r="B73" s="23" t="s">
        <v>100</v>
      </c>
      <c r="C73" s="23">
        <v>3111.6</v>
      </c>
      <c r="D73" s="23">
        <v>3111.6</v>
      </c>
      <c r="E73" s="23">
        <v>0</v>
      </c>
      <c r="F73" s="23">
        <v>0</v>
      </c>
      <c r="G73" s="23">
        <v>3111.6</v>
      </c>
      <c r="H73" s="23">
        <v>-125.1</v>
      </c>
      <c r="I73" s="23">
        <v>0</v>
      </c>
      <c r="J73" s="23">
        <v>182.65</v>
      </c>
      <c r="K73" s="23">
        <v>57.55</v>
      </c>
      <c r="L73" s="23">
        <v>0</v>
      </c>
      <c r="M73" s="23">
        <v>0.05</v>
      </c>
      <c r="N73" s="23">
        <v>57.6</v>
      </c>
      <c r="O73" s="23">
        <v>3054</v>
      </c>
      <c r="P73" s="34" t="s">
        <v>211</v>
      </c>
    </row>
    <row r="74" spans="1:16">
      <c r="A74" s="26" t="s">
        <v>101</v>
      </c>
      <c r="B74" s="15" t="s">
        <v>102</v>
      </c>
      <c r="C74" s="16">
        <v>3111.6</v>
      </c>
      <c r="D74" s="15">
        <v>3111.6</v>
      </c>
      <c r="E74" s="15">
        <v>0</v>
      </c>
      <c r="F74" s="15">
        <v>0</v>
      </c>
      <c r="G74" s="15">
        <v>3111.6</v>
      </c>
      <c r="H74" s="15">
        <v>-125.1</v>
      </c>
      <c r="I74" s="15">
        <v>0</v>
      </c>
      <c r="J74" s="15">
        <v>182.65</v>
      </c>
      <c r="K74" s="15">
        <v>57.55</v>
      </c>
      <c r="L74" s="15">
        <v>0</v>
      </c>
      <c r="M74" s="15">
        <v>0.05</v>
      </c>
      <c r="N74" s="15">
        <v>57.6</v>
      </c>
      <c r="O74" s="15">
        <v>3054</v>
      </c>
      <c r="P74" s="32"/>
    </row>
    <row r="75" spans="1:16">
      <c r="A75" s="26" t="s">
        <v>103</v>
      </c>
      <c r="B75" s="15" t="s">
        <v>104</v>
      </c>
      <c r="C75" s="16">
        <v>3111.6</v>
      </c>
      <c r="D75" s="15">
        <v>3111.6</v>
      </c>
      <c r="E75" s="15">
        <v>0</v>
      </c>
      <c r="F75" s="15">
        <v>0</v>
      </c>
      <c r="G75" s="15">
        <v>3111.6</v>
      </c>
      <c r="H75" s="15">
        <v>-125.1</v>
      </c>
      <c r="I75" s="15">
        <v>0</v>
      </c>
      <c r="J75" s="15">
        <v>182.65</v>
      </c>
      <c r="K75" s="15">
        <v>57.55</v>
      </c>
      <c r="L75" s="15">
        <v>0</v>
      </c>
      <c r="M75" s="15">
        <v>0.05</v>
      </c>
      <c r="N75" s="15">
        <v>57.6</v>
      </c>
      <c r="O75" s="15">
        <v>3054</v>
      </c>
      <c r="P75" s="32"/>
    </row>
    <row r="76" spans="1:16">
      <c r="A76" s="26" t="s">
        <v>105</v>
      </c>
      <c r="B76" s="15" t="s">
        <v>106</v>
      </c>
      <c r="C76" s="16">
        <v>3111.6</v>
      </c>
      <c r="D76" s="15">
        <v>3111.6</v>
      </c>
      <c r="E76" s="15">
        <v>0</v>
      </c>
      <c r="F76" s="15">
        <v>0</v>
      </c>
      <c r="G76" s="15">
        <v>3111.6</v>
      </c>
      <c r="H76" s="15">
        <v>-125.1</v>
      </c>
      <c r="I76" s="15">
        <v>0</v>
      </c>
      <c r="J76" s="15">
        <v>182.65</v>
      </c>
      <c r="K76" s="15">
        <v>57.55</v>
      </c>
      <c r="L76" s="15">
        <v>0</v>
      </c>
      <c r="M76" s="15">
        <v>0.05</v>
      </c>
      <c r="N76" s="15">
        <v>57.6</v>
      </c>
      <c r="O76" s="15">
        <v>3054</v>
      </c>
      <c r="P76" s="32"/>
    </row>
    <row r="77" spans="1:16" s="5" customFormat="1">
      <c r="A77" s="13" t="s">
        <v>19</v>
      </c>
      <c r="C77" s="17" t="s">
        <v>20</v>
      </c>
      <c r="D77" s="5" t="s">
        <v>20</v>
      </c>
      <c r="E77" s="5" t="s">
        <v>20</v>
      </c>
      <c r="F77" s="5" t="s">
        <v>20</v>
      </c>
      <c r="G77" s="5" t="s">
        <v>20</v>
      </c>
      <c r="H77" s="5" t="s">
        <v>20</v>
      </c>
      <c r="I77" s="5" t="s">
        <v>20</v>
      </c>
      <c r="J77" s="5" t="s">
        <v>20</v>
      </c>
      <c r="K77" s="5" t="s">
        <v>20</v>
      </c>
      <c r="L77" s="5" t="s">
        <v>20</v>
      </c>
      <c r="M77" s="5" t="s">
        <v>20</v>
      </c>
      <c r="N77" s="5" t="s">
        <v>20</v>
      </c>
      <c r="O77" s="5" t="s">
        <v>20</v>
      </c>
      <c r="P77" s="33"/>
    </row>
    <row r="78" spans="1:16">
      <c r="C78" s="18">
        <f>SUM(C71:C77)</f>
        <v>18669.599999999999</v>
      </c>
      <c r="D78" s="18">
        <f t="shared" ref="D78:O78" si="6">SUM(D71:D77)</f>
        <v>18669.599999999999</v>
      </c>
      <c r="E78" s="18">
        <f t="shared" si="6"/>
        <v>0</v>
      </c>
      <c r="F78" s="18">
        <f t="shared" si="6"/>
        <v>0</v>
      </c>
      <c r="G78" s="18">
        <f t="shared" si="6"/>
        <v>18669.599999999999</v>
      </c>
      <c r="H78" s="18">
        <f t="shared" si="6"/>
        <v>-750.6</v>
      </c>
      <c r="I78" s="18">
        <f t="shared" si="6"/>
        <v>0</v>
      </c>
      <c r="J78" s="18">
        <f t="shared" si="6"/>
        <v>1095.9000000000001</v>
      </c>
      <c r="K78" s="18">
        <f t="shared" si="6"/>
        <v>345.3</v>
      </c>
      <c r="L78" s="18">
        <f t="shared" si="6"/>
        <v>0</v>
      </c>
      <c r="M78" s="18">
        <f t="shared" si="6"/>
        <v>0.10000000000000002</v>
      </c>
      <c r="N78" s="18">
        <f t="shared" si="6"/>
        <v>345.40000000000003</v>
      </c>
      <c r="O78" s="18">
        <f t="shared" si="6"/>
        <v>18324.2</v>
      </c>
    </row>
    <row r="79" spans="1:16" ht="12" thickBot="1"/>
    <row r="80" spans="1:16">
      <c r="A80" s="25" t="s">
        <v>107</v>
      </c>
      <c r="B80" s="20"/>
      <c r="C80" s="21"/>
    </row>
    <row r="81" spans="1:16" s="24" customFormat="1">
      <c r="A81" s="27" t="s">
        <v>108</v>
      </c>
      <c r="B81" s="23" t="s">
        <v>109</v>
      </c>
      <c r="C81" s="23">
        <v>3111.6</v>
      </c>
      <c r="D81" s="23">
        <v>3111.6</v>
      </c>
      <c r="E81" s="23">
        <v>0</v>
      </c>
      <c r="F81" s="23">
        <v>0</v>
      </c>
      <c r="G81" s="23">
        <v>3111.6</v>
      </c>
      <c r="H81" s="23">
        <v>-125.1</v>
      </c>
      <c r="I81" s="23">
        <v>0</v>
      </c>
      <c r="J81" s="23">
        <v>182.65</v>
      </c>
      <c r="K81" s="23">
        <v>57.55</v>
      </c>
      <c r="L81" s="23">
        <v>0</v>
      </c>
      <c r="M81" s="23">
        <v>0.05</v>
      </c>
      <c r="N81" s="23">
        <v>57.6</v>
      </c>
      <c r="O81" s="23">
        <v>3054</v>
      </c>
      <c r="P81" s="34" t="s">
        <v>211</v>
      </c>
    </row>
    <row r="82" spans="1:16">
      <c r="A82" s="26" t="s">
        <v>110</v>
      </c>
      <c r="B82" s="15" t="s">
        <v>111</v>
      </c>
      <c r="C82" s="16">
        <v>3111.6</v>
      </c>
      <c r="D82" s="15">
        <v>3111.6</v>
      </c>
      <c r="E82" s="15">
        <v>0</v>
      </c>
      <c r="F82" s="15">
        <v>0</v>
      </c>
      <c r="G82" s="15">
        <v>3111.6</v>
      </c>
      <c r="H82" s="15">
        <v>-125.1</v>
      </c>
      <c r="I82" s="15">
        <v>0</v>
      </c>
      <c r="J82" s="15">
        <v>182.65</v>
      </c>
      <c r="K82" s="15">
        <v>57.55</v>
      </c>
      <c r="L82" s="15">
        <v>0</v>
      </c>
      <c r="M82" s="15">
        <v>0.05</v>
      </c>
      <c r="N82" s="15">
        <v>57.6</v>
      </c>
      <c r="O82" s="15">
        <v>3054</v>
      </c>
      <c r="P82" s="32"/>
    </row>
    <row r="83" spans="1:16">
      <c r="A83" s="26" t="s">
        <v>112</v>
      </c>
      <c r="B83" s="15" t="s">
        <v>113</v>
      </c>
      <c r="C83" s="16">
        <v>3111.6</v>
      </c>
      <c r="D83" s="15">
        <v>3111.6</v>
      </c>
      <c r="E83" s="15">
        <v>0</v>
      </c>
      <c r="F83" s="15">
        <v>0</v>
      </c>
      <c r="G83" s="15">
        <v>3111.6</v>
      </c>
      <c r="H83" s="15">
        <v>-125.1</v>
      </c>
      <c r="I83" s="15">
        <v>0</v>
      </c>
      <c r="J83" s="15">
        <v>182.65</v>
      </c>
      <c r="K83" s="15">
        <v>57.55</v>
      </c>
      <c r="L83" s="15">
        <v>0</v>
      </c>
      <c r="M83" s="15">
        <v>0.05</v>
      </c>
      <c r="N83" s="15">
        <v>57.6</v>
      </c>
      <c r="O83" s="15">
        <v>3054</v>
      </c>
      <c r="P83" s="32"/>
    </row>
    <row r="84" spans="1:16" s="5" customFormat="1">
      <c r="A84" s="13" t="s">
        <v>19</v>
      </c>
      <c r="C84" s="17" t="s">
        <v>20</v>
      </c>
      <c r="D84" s="5" t="s">
        <v>20</v>
      </c>
      <c r="E84" s="5" t="s">
        <v>20</v>
      </c>
      <c r="F84" s="5" t="s">
        <v>20</v>
      </c>
      <c r="G84" s="5" t="s">
        <v>20</v>
      </c>
      <c r="H84" s="5" t="s">
        <v>20</v>
      </c>
      <c r="I84" s="5" t="s">
        <v>20</v>
      </c>
      <c r="J84" s="5" t="s">
        <v>20</v>
      </c>
      <c r="K84" s="5" t="s">
        <v>20</v>
      </c>
      <c r="L84" s="5" t="s">
        <v>20</v>
      </c>
      <c r="M84" s="5" t="s">
        <v>20</v>
      </c>
      <c r="N84" s="5" t="s">
        <v>20</v>
      </c>
      <c r="O84" s="5" t="s">
        <v>20</v>
      </c>
      <c r="P84" s="33"/>
    </row>
    <row r="85" spans="1:16">
      <c r="C85" s="18">
        <f>SUM(C81:C84)</f>
        <v>9334.7999999999993</v>
      </c>
      <c r="D85" s="18">
        <f t="shared" ref="D85:O85" si="7">SUM(D81:D84)</f>
        <v>9334.7999999999993</v>
      </c>
      <c r="E85" s="18">
        <f t="shared" si="7"/>
        <v>0</v>
      </c>
      <c r="F85" s="18">
        <f t="shared" si="7"/>
        <v>0</v>
      </c>
      <c r="G85" s="18">
        <f t="shared" si="7"/>
        <v>9334.7999999999993</v>
      </c>
      <c r="H85" s="18">
        <f t="shared" si="7"/>
        <v>-375.29999999999995</v>
      </c>
      <c r="I85" s="18">
        <f t="shared" si="7"/>
        <v>0</v>
      </c>
      <c r="J85" s="18">
        <f t="shared" si="7"/>
        <v>547.95000000000005</v>
      </c>
      <c r="K85" s="18">
        <f t="shared" si="7"/>
        <v>172.64999999999998</v>
      </c>
      <c r="L85" s="18">
        <f t="shared" si="7"/>
        <v>0</v>
      </c>
      <c r="M85" s="18">
        <f t="shared" si="7"/>
        <v>0.15000000000000002</v>
      </c>
      <c r="N85" s="18">
        <f t="shared" si="7"/>
        <v>172.8</v>
      </c>
      <c r="O85" s="18">
        <f t="shared" si="7"/>
        <v>9162</v>
      </c>
    </row>
    <row r="86" spans="1:16" ht="12" thickBot="1"/>
    <row r="87" spans="1:16">
      <c r="A87" s="25" t="s">
        <v>114</v>
      </c>
      <c r="B87" s="20"/>
      <c r="C87" s="21"/>
    </row>
    <row r="88" spans="1:16" s="24" customFormat="1">
      <c r="A88" s="27" t="s">
        <v>115</v>
      </c>
      <c r="B88" s="23" t="s">
        <v>116</v>
      </c>
      <c r="C88" s="23">
        <v>3399.9</v>
      </c>
      <c r="D88" s="23">
        <v>3399.9</v>
      </c>
      <c r="E88" s="23">
        <v>0</v>
      </c>
      <c r="F88" s="23">
        <v>0</v>
      </c>
      <c r="G88" s="23">
        <v>3399.9</v>
      </c>
      <c r="H88" s="23">
        <v>-125.1</v>
      </c>
      <c r="I88" s="23">
        <v>0</v>
      </c>
      <c r="J88" s="23">
        <v>213.45</v>
      </c>
      <c r="K88" s="23">
        <v>88.34</v>
      </c>
      <c r="L88" s="23">
        <v>0</v>
      </c>
      <c r="M88" s="23">
        <v>-0.04</v>
      </c>
      <c r="N88" s="23">
        <v>88.3</v>
      </c>
      <c r="O88" s="23">
        <v>3311.6</v>
      </c>
      <c r="P88" s="34" t="s">
        <v>211</v>
      </c>
    </row>
    <row r="89" spans="1:16">
      <c r="A89" s="26" t="s">
        <v>117</v>
      </c>
      <c r="B89" s="15" t="s">
        <v>118</v>
      </c>
      <c r="C89" s="16">
        <v>4500</v>
      </c>
      <c r="D89" s="15">
        <v>4500</v>
      </c>
      <c r="E89" s="15">
        <v>0</v>
      </c>
      <c r="F89" s="15">
        <v>0</v>
      </c>
      <c r="G89" s="15">
        <v>4500</v>
      </c>
      <c r="H89" s="15">
        <v>0</v>
      </c>
      <c r="I89" s="15">
        <v>0</v>
      </c>
      <c r="J89" s="15">
        <v>333.14</v>
      </c>
      <c r="K89" s="15">
        <v>333.14</v>
      </c>
      <c r="L89" s="15">
        <v>0</v>
      </c>
      <c r="M89" s="15">
        <v>0.06</v>
      </c>
      <c r="N89" s="15">
        <v>333.2</v>
      </c>
      <c r="O89" s="15">
        <v>4166.8</v>
      </c>
      <c r="P89" s="32"/>
    </row>
    <row r="90" spans="1:16">
      <c r="A90" s="26" t="s">
        <v>119</v>
      </c>
      <c r="B90" s="15" t="s">
        <v>120</v>
      </c>
      <c r="C90" s="16">
        <v>2000.1</v>
      </c>
      <c r="D90" s="15">
        <v>2000.1</v>
      </c>
      <c r="E90" s="15">
        <v>0</v>
      </c>
      <c r="F90" s="15">
        <v>0</v>
      </c>
      <c r="G90" s="15">
        <v>2000.1</v>
      </c>
      <c r="H90" s="15">
        <v>-188.71</v>
      </c>
      <c r="I90" s="15">
        <v>-77.2</v>
      </c>
      <c r="J90" s="15">
        <v>111.51</v>
      </c>
      <c r="K90" s="15">
        <v>0</v>
      </c>
      <c r="L90" s="15">
        <v>0</v>
      </c>
      <c r="M90" s="15">
        <v>0.1</v>
      </c>
      <c r="N90" s="15">
        <v>-77.099999999999994</v>
      </c>
      <c r="O90" s="15">
        <v>2077.1999999999998</v>
      </c>
      <c r="P90" s="32"/>
    </row>
    <row r="91" spans="1:16">
      <c r="A91" s="26" t="s">
        <v>121</v>
      </c>
      <c r="B91" s="15" t="s">
        <v>122</v>
      </c>
      <c r="C91" s="16">
        <v>3111.6</v>
      </c>
      <c r="D91" s="15">
        <v>3111.6</v>
      </c>
      <c r="E91" s="15">
        <v>0</v>
      </c>
      <c r="F91" s="15">
        <v>0</v>
      </c>
      <c r="G91" s="15">
        <v>3111.6</v>
      </c>
      <c r="H91" s="15">
        <v>-125.1</v>
      </c>
      <c r="I91" s="15">
        <v>0</v>
      </c>
      <c r="J91" s="15">
        <v>182.65</v>
      </c>
      <c r="K91" s="15">
        <v>57.55</v>
      </c>
      <c r="L91" s="15">
        <v>0</v>
      </c>
      <c r="M91" s="15">
        <v>-0.15</v>
      </c>
      <c r="N91" s="15">
        <v>57.4</v>
      </c>
      <c r="O91" s="15">
        <v>3054.2</v>
      </c>
      <c r="P91" s="32"/>
    </row>
    <row r="92" spans="1:16">
      <c r="A92" s="26" t="s">
        <v>123</v>
      </c>
      <c r="B92" s="15" t="s">
        <v>124</v>
      </c>
      <c r="C92" s="16">
        <v>3111.6</v>
      </c>
      <c r="D92" s="15">
        <v>3111.6</v>
      </c>
      <c r="E92" s="15">
        <v>0</v>
      </c>
      <c r="F92" s="15">
        <v>0</v>
      </c>
      <c r="G92" s="15">
        <v>3111.6</v>
      </c>
      <c r="H92" s="15">
        <v>-125.1</v>
      </c>
      <c r="I92" s="15">
        <v>0</v>
      </c>
      <c r="J92" s="15">
        <v>182.65</v>
      </c>
      <c r="K92" s="15">
        <v>57.55</v>
      </c>
      <c r="L92" s="15">
        <v>0</v>
      </c>
      <c r="M92" s="15">
        <v>0.05</v>
      </c>
      <c r="N92" s="15">
        <v>57.6</v>
      </c>
      <c r="O92" s="15">
        <v>3054</v>
      </c>
      <c r="P92" s="32"/>
    </row>
    <row r="93" spans="1:16">
      <c r="A93" s="26" t="s">
        <v>125</v>
      </c>
      <c r="B93" s="15" t="s">
        <v>126</v>
      </c>
      <c r="C93" s="16">
        <v>3600</v>
      </c>
      <c r="D93" s="15">
        <v>3600</v>
      </c>
      <c r="E93" s="15">
        <v>0</v>
      </c>
      <c r="F93" s="15">
        <v>0</v>
      </c>
      <c r="G93" s="15">
        <v>3600</v>
      </c>
      <c r="H93" s="15">
        <v>-107.37</v>
      </c>
      <c r="I93" s="15">
        <v>0</v>
      </c>
      <c r="J93" s="15">
        <v>235.22</v>
      </c>
      <c r="K93" s="15">
        <v>127.84</v>
      </c>
      <c r="L93" s="15">
        <v>0</v>
      </c>
      <c r="M93" s="15">
        <v>-0.04</v>
      </c>
      <c r="N93" s="15">
        <v>127.8</v>
      </c>
      <c r="O93" s="15">
        <v>3472.2</v>
      </c>
      <c r="P93" s="32"/>
    </row>
    <row r="94" spans="1:16">
      <c r="A94" s="26" t="s">
        <v>127</v>
      </c>
      <c r="B94" s="15" t="s">
        <v>128</v>
      </c>
      <c r="C94" s="16">
        <v>3484.05</v>
      </c>
      <c r="D94" s="15">
        <v>3484.05</v>
      </c>
      <c r="E94" s="15">
        <v>0</v>
      </c>
      <c r="F94" s="15">
        <v>0</v>
      </c>
      <c r="G94" s="15">
        <v>3484.05</v>
      </c>
      <c r="H94" s="15">
        <v>-125.1</v>
      </c>
      <c r="I94" s="15">
        <v>0</v>
      </c>
      <c r="J94" s="15">
        <v>222.6</v>
      </c>
      <c r="K94" s="15">
        <v>97.5</v>
      </c>
      <c r="L94" s="15">
        <v>0</v>
      </c>
      <c r="M94" s="15">
        <v>-0.05</v>
      </c>
      <c r="N94" s="15">
        <v>97.45</v>
      </c>
      <c r="O94" s="15">
        <v>3386.6</v>
      </c>
      <c r="P94" s="32"/>
    </row>
    <row r="95" spans="1:16">
      <c r="A95" s="26" t="s">
        <v>129</v>
      </c>
      <c r="B95" s="15" t="s">
        <v>130</v>
      </c>
      <c r="C95" s="16">
        <v>5420.55</v>
      </c>
      <c r="D95" s="15">
        <v>5420.55</v>
      </c>
      <c r="E95" s="15">
        <v>0</v>
      </c>
      <c r="F95" s="15">
        <v>0</v>
      </c>
      <c r="G95" s="15">
        <v>5420.55</v>
      </c>
      <c r="H95" s="15">
        <v>0</v>
      </c>
      <c r="I95" s="15">
        <v>0</v>
      </c>
      <c r="J95" s="15">
        <v>433.29</v>
      </c>
      <c r="K95" s="15">
        <v>433.29</v>
      </c>
      <c r="L95" s="15">
        <v>0</v>
      </c>
      <c r="M95" s="15">
        <v>0.06</v>
      </c>
      <c r="N95" s="15">
        <v>433.35</v>
      </c>
      <c r="O95" s="15">
        <v>4987.2</v>
      </c>
      <c r="P95" s="32"/>
    </row>
    <row r="96" spans="1:16">
      <c r="A96" s="26" t="s">
        <v>131</v>
      </c>
      <c r="B96" s="15" t="s">
        <v>132</v>
      </c>
      <c r="C96" s="16">
        <v>4500</v>
      </c>
      <c r="D96" s="15">
        <v>4500</v>
      </c>
      <c r="E96" s="15">
        <v>0</v>
      </c>
      <c r="F96" s="15">
        <v>0</v>
      </c>
      <c r="G96" s="15">
        <v>4500</v>
      </c>
      <c r="H96" s="15">
        <v>0</v>
      </c>
      <c r="I96" s="15">
        <v>0</v>
      </c>
      <c r="J96" s="15">
        <v>333.14</v>
      </c>
      <c r="K96" s="15">
        <v>333.14</v>
      </c>
      <c r="L96" s="15">
        <v>0</v>
      </c>
      <c r="M96" s="15">
        <v>0.06</v>
      </c>
      <c r="N96" s="15">
        <v>333.2</v>
      </c>
      <c r="O96" s="15">
        <v>4166.8</v>
      </c>
      <c r="P96" s="32"/>
    </row>
    <row r="97" spans="1:16">
      <c r="A97" s="26" t="s">
        <v>133</v>
      </c>
      <c r="B97" s="15" t="s">
        <v>134</v>
      </c>
      <c r="C97" s="16">
        <v>3600</v>
      </c>
      <c r="D97" s="15">
        <v>3600</v>
      </c>
      <c r="E97" s="15">
        <v>0</v>
      </c>
      <c r="F97" s="15">
        <v>0</v>
      </c>
      <c r="G97" s="15">
        <v>3600</v>
      </c>
      <c r="H97" s="15">
        <v>-107.37</v>
      </c>
      <c r="I97" s="15">
        <v>0</v>
      </c>
      <c r="J97" s="15">
        <v>235.22</v>
      </c>
      <c r="K97" s="15">
        <v>127.84</v>
      </c>
      <c r="L97" s="15">
        <v>0</v>
      </c>
      <c r="M97" s="15">
        <v>-0.04</v>
      </c>
      <c r="N97" s="15">
        <v>127.8</v>
      </c>
      <c r="O97" s="15">
        <v>3472.2</v>
      </c>
      <c r="P97" s="32"/>
    </row>
    <row r="98" spans="1:16" s="5" customFormat="1">
      <c r="A98" s="13" t="s">
        <v>19</v>
      </c>
      <c r="C98" s="17" t="s">
        <v>20</v>
      </c>
      <c r="D98" s="5" t="s">
        <v>20</v>
      </c>
      <c r="E98" s="5" t="s">
        <v>20</v>
      </c>
      <c r="F98" s="5" t="s">
        <v>20</v>
      </c>
      <c r="G98" s="5" t="s">
        <v>20</v>
      </c>
      <c r="H98" s="5" t="s">
        <v>20</v>
      </c>
      <c r="I98" s="5" t="s">
        <v>20</v>
      </c>
      <c r="J98" s="5" t="s">
        <v>20</v>
      </c>
      <c r="K98" s="5" t="s">
        <v>20</v>
      </c>
      <c r="L98" s="5" t="s">
        <v>20</v>
      </c>
      <c r="M98" s="5" t="s">
        <v>20</v>
      </c>
      <c r="N98" s="5" t="s">
        <v>20</v>
      </c>
      <c r="O98" s="5" t="s">
        <v>20</v>
      </c>
      <c r="P98" s="33"/>
    </row>
    <row r="99" spans="1:16">
      <c r="C99" s="18">
        <f>SUM(C88:C98)</f>
        <v>36727.800000000003</v>
      </c>
      <c r="D99" s="18">
        <f t="shared" ref="D99:O99" si="8">SUM(D88:D98)</f>
        <v>36727.800000000003</v>
      </c>
      <c r="E99" s="18">
        <f t="shared" si="8"/>
        <v>0</v>
      </c>
      <c r="F99" s="18">
        <f t="shared" si="8"/>
        <v>0</v>
      </c>
      <c r="G99" s="18">
        <f t="shared" si="8"/>
        <v>36727.800000000003</v>
      </c>
      <c r="H99" s="18">
        <f t="shared" si="8"/>
        <v>-903.85</v>
      </c>
      <c r="I99" s="18">
        <f t="shared" si="8"/>
        <v>-77.2</v>
      </c>
      <c r="J99" s="18">
        <f t="shared" si="8"/>
        <v>2482.8699999999994</v>
      </c>
      <c r="K99" s="18">
        <f t="shared" si="8"/>
        <v>1656.1899999999998</v>
      </c>
      <c r="L99" s="18">
        <f t="shared" si="8"/>
        <v>0</v>
      </c>
      <c r="M99" s="18">
        <f t="shared" si="8"/>
        <v>9.9999999999999881E-3</v>
      </c>
      <c r="N99" s="18">
        <f t="shared" si="8"/>
        <v>1579</v>
      </c>
      <c r="O99" s="18">
        <f t="shared" si="8"/>
        <v>35148.799999999996</v>
      </c>
    </row>
    <row r="100" spans="1:16" ht="12" thickBot="1">
      <c r="C100" s="21"/>
    </row>
    <row r="101" spans="1:16">
      <c r="A101" s="25" t="s">
        <v>135</v>
      </c>
      <c r="B101" s="20"/>
      <c r="C101" s="21"/>
    </row>
    <row r="102" spans="1:16">
      <c r="A102" s="26" t="s">
        <v>136</v>
      </c>
      <c r="B102" s="15" t="s">
        <v>137</v>
      </c>
      <c r="C102" s="16">
        <v>7955.55</v>
      </c>
      <c r="D102" s="15">
        <v>7955.55</v>
      </c>
      <c r="E102" s="15">
        <v>0</v>
      </c>
      <c r="F102" s="15">
        <v>0</v>
      </c>
      <c r="G102" s="15">
        <v>7955.55</v>
      </c>
      <c r="H102" s="15">
        <v>0</v>
      </c>
      <c r="I102" s="15">
        <v>0</v>
      </c>
      <c r="J102" s="15">
        <v>876.28</v>
      </c>
      <c r="K102" s="15">
        <v>876.28</v>
      </c>
      <c r="L102" s="15">
        <v>0</v>
      </c>
      <c r="M102" s="15">
        <v>7.0000000000000007E-2</v>
      </c>
      <c r="N102" s="15">
        <v>876.35</v>
      </c>
      <c r="O102" s="15">
        <v>7079.2</v>
      </c>
      <c r="P102" s="32"/>
    </row>
    <row r="103" spans="1:16">
      <c r="A103" s="26" t="s">
        <v>138</v>
      </c>
      <c r="B103" s="15" t="s">
        <v>139</v>
      </c>
      <c r="C103" s="16">
        <v>3631.2</v>
      </c>
      <c r="D103" s="15">
        <v>3631.2</v>
      </c>
      <c r="E103" s="15">
        <v>0</v>
      </c>
      <c r="F103" s="15">
        <v>0</v>
      </c>
      <c r="G103" s="15">
        <v>3631.2</v>
      </c>
      <c r="H103" s="15">
        <v>-107.37</v>
      </c>
      <c r="I103" s="15">
        <v>0</v>
      </c>
      <c r="J103" s="15">
        <v>238.61</v>
      </c>
      <c r="K103" s="15">
        <v>131.24</v>
      </c>
      <c r="L103" s="15">
        <v>0</v>
      </c>
      <c r="M103" s="15">
        <v>0.16</v>
      </c>
      <c r="N103" s="15">
        <v>131.4</v>
      </c>
      <c r="O103" s="15">
        <v>3499.8</v>
      </c>
      <c r="P103" s="32"/>
    </row>
    <row r="104" spans="1:16" s="24" customFormat="1">
      <c r="A104" s="27" t="s">
        <v>140</v>
      </c>
      <c r="B104" s="23" t="s">
        <v>141</v>
      </c>
      <c r="C104" s="23">
        <v>3622.5</v>
      </c>
      <c r="D104" s="23">
        <v>3622.5</v>
      </c>
      <c r="E104" s="23">
        <v>0</v>
      </c>
      <c r="F104" s="23">
        <v>0</v>
      </c>
      <c r="G104" s="23">
        <v>3622.5</v>
      </c>
      <c r="H104" s="23">
        <v>-107.37</v>
      </c>
      <c r="I104" s="23">
        <v>0</v>
      </c>
      <c r="J104" s="23">
        <v>237.67</v>
      </c>
      <c r="K104" s="23">
        <v>130.29</v>
      </c>
      <c r="L104" s="23">
        <v>1500</v>
      </c>
      <c r="M104" s="23">
        <v>0.01</v>
      </c>
      <c r="N104" s="23">
        <v>1630.3</v>
      </c>
      <c r="O104" s="23">
        <v>1992.2</v>
      </c>
      <c r="P104" s="34" t="s">
        <v>212</v>
      </c>
    </row>
    <row r="105" spans="1:16">
      <c r="A105" s="26" t="s">
        <v>142</v>
      </c>
      <c r="B105" s="15" t="s">
        <v>143</v>
      </c>
      <c r="C105" s="16">
        <v>11950.8</v>
      </c>
      <c r="D105" s="15">
        <v>11950.8</v>
      </c>
      <c r="E105" s="15">
        <v>0</v>
      </c>
      <c r="F105" s="15">
        <v>0</v>
      </c>
      <c r="G105" s="15">
        <v>11950.8</v>
      </c>
      <c r="H105" s="15">
        <v>0</v>
      </c>
      <c r="I105" s="15">
        <v>0</v>
      </c>
      <c r="J105" s="15">
        <v>1729.67</v>
      </c>
      <c r="K105" s="15">
        <v>1729.67</v>
      </c>
      <c r="L105" s="15">
        <v>0</v>
      </c>
      <c r="M105" s="15">
        <v>-7.0000000000000007E-2</v>
      </c>
      <c r="N105" s="15">
        <v>1729.6</v>
      </c>
      <c r="O105" s="15">
        <v>10221.200000000001</v>
      </c>
      <c r="P105" s="32"/>
    </row>
    <row r="106" spans="1:16" s="24" customFormat="1">
      <c r="A106" s="27" t="s">
        <v>144</v>
      </c>
      <c r="B106" s="23" t="s">
        <v>145</v>
      </c>
      <c r="C106" s="23">
        <v>5420.55</v>
      </c>
      <c r="D106" s="23">
        <v>3613.7</v>
      </c>
      <c r="E106" s="23">
        <v>1806.85</v>
      </c>
      <c r="F106" s="23">
        <v>451.71</v>
      </c>
      <c r="G106" s="23">
        <v>5872.26</v>
      </c>
      <c r="H106" s="23">
        <v>0</v>
      </c>
      <c r="I106" s="23">
        <v>0</v>
      </c>
      <c r="J106" s="23">
        <v>433.29</v>
      </c>
      <c r="K106" s="23">
        <v>433.29</v>
      </c>
      <c r="L106" s="23">
        <v>0</v>
      </c>
      <c r="M106" s="23">
        <v>-0.03</v>
      </c>
      <c r="N106" s="23">
        <v>433.26</v>
      </c>
      <c r="O106" s="23">
        <v>5439</v>
      </c>
      <c r="P106" s="34" t="s">
        <v>210</v>
      </c>
    </row>
    <row r="107" spans="1:16">
      <c r="A107" s="26" t="s">
        <v>146</v>
      </c>
      <c r="B107" s="15" t="s">
        <v>147</v>
      </c>
      <c r="C107" s="16">
        <v>3903.45</v>
      </c>
      <c r="D107" s="15">
        <v>3903.45</v>
      </c>
      <c r="E107" s="15">
        <v>0</v>
      </c>
      <c r="F107" s="15">
        <v>0</v>
      </c>
      <c r="G107" s="15">
        <v>3903.45</v>
      </c>
      <c r="H107" s="15">
        <v>0</v>
      </c>
      <c r="I107" s="15">
        <v>0</v>
      </c>
      <c r="J107" s="15">
        <v>268.23</v>
      </c>
      <c r="K107" s="15">
        <v>268.23</v>
      </c>
      <c r="L107" s="15">
        <v>0</v>
      </c>
      <c r="M107" s="15">
        <v>0.02</v>
      </c>
      <c r="N107" s="15">
        <v>268.25</v>
      </c>
      <c r="O107" s="15">
        <v>3635.2</v>
      </c>
      <c r="P107" s="32"/>
    </row>
    <row r="108" spans="1:16">
      <c r="A108" s="26" t="s">
        <v>148</v>
      </c>
      <c r="B108" s="15" t="s">
        <v>149</v>
      </c>
      <c r="C108" s="16">
        <v>3111.6</v>
      </c>
      <c r="D108" s="15">
        <v>3111.6</v>
      </c>
      <c r="E108" s="15">
        <v>0</v>
      </c>
      <c r="F108" s="15">
        <v>0</v>
      </c>
      <c r="G108" s="15">
        <v>3111.6</v>
      </c>
      <c r="H108" s="15">
        <v>-125.1</v>
      </c>
      <c r="I108" s="15">
        <v>0</v>
      </c>
      <c r="J108" s="15">
        <v>182.65</v>
      </c>
      <c r="K108" s="15">
        <v>57.55</v>
      </c>
      <c r="L108" s="15">
        <v>0</v>
      </c>
      <c r="M108" s="15">
        <v>-0.15</v>
      </c>
      <c r="N108" s="15">
        <v>57.4</v>
      </c>
      <c r="O108" s="15">
        <v>3054.2</v>
      </c>
      <c r="P108" s="32"/>
    </row>
    <row r="109" spans="1:16" s="24" customFormat="1">
      <c r="A109" s="27" t="s">
        <v>150</v>
      </c>
      <c r="B109" s="23" t="s">
        <v>151</v>
      </c>
      <c r="C109" s="23">
        <v>5420.55</v>
      </c>
      <c r="D109" s="23">
        <v>5420.55</v>
      </c>
      <c r="E109" s="23">
        <v>0</v>
      </c>
      <c r="F109" s="23">
        <v>0</v>
      </c>
      <c r="G109" s="23">
        <v>5420.55</v>
      </c>
      <c r="H109" s="23">
        <v>0</v>
      </c>
      <c r="I109" s="23">
        <v>0</v>
      </c>
      <c r="J109" s="23">
        <v>433.29</v>
      </c>
      <c r="K109" s="23">
        <v>433.29</v>
      </c>
      <c r="L109" s="23">
        <v>1000</v>
      </c>
      <c r="M109" s="23">
        <v>0.06</v>
      </c>
      <c r="N109" s="23">
        <v>1433.35</v>
      </c>
      <c r="O109" s="23">
        <v>3987.2</v>
      </c>
      <c r="P109" s="34" t="s">
        <v>213</v>
      </c>
    </row>
    <row r="110" spans="1:16">
      <c r="A110" s="26" t="s">
        <v>152</v>
      </c>
      <c r="B110" s="15" t="s">
        <v>153</v>
      </c>
      <c r="C110" s="16">
        <v>3600</v>
      </c>
      <c r="D110" s="15">
        <v>3600</v>
      </c>
      <c r="E110" s="15">
        <v>0</v>
      </c>
      <c r="F110" s="15">
        <v>0</v>
      </c>
      <c r="G110" s="15">
        <v>3600</v>
      </c>
      <c r="H110" s="15">
        <v>-107.37</v>
      </c>
      <c r="I110" s="15">
        <v>0</v>
      </c>
      <c r="J110" s="15">
        <v>235.22</v>
      </c>
      <c r="K110" s="15">
        <v>127.84</v>
      </c>
      <c r="L110" s="15">
        <v>0</v>
      </c>
      <c r="M110" s="15">
        <v>-0.04</v>
      </c>
      <c r="N110" s="15">
        <v>127.8</v>
      </c>
      <c r="O110" s="15">
        <v>3472.2</v>
      </c>
      <c r="P110" s="32"/>
    </row>
    <row r="111" spans="1:16">
      <c r="A111" s="26" t="s">
        <v>154</v>
      </c>
      <c r="B111" s="15" t="s">
        <v>155</v>
      </c>
      <c r="C111" s="16">
        <v>7955.55</v>
      </c>
      <c r="D111" s="15">
        <v>7955.55</v>
      </c>
      <c r="E111" s="15">
        <v>0</v>
      </c>
      <c r="F111" s="15">
        <v>0</v>
      </c>
      <c r="G111" s="15">
        <v>7955.55</v>
      </c>
      <c r="H111" s="15">
        <v>0</v>
      </c>
      <c r="I111" s="15">
        <v>0</v>
      </c>
      <c r="J111" s="15">
        <v>876.28</v>
      </c>
      <c r="K111" s="15">
        <v>876.28</v>
      </c>
      <c r="L111" s="15">
        <v>0</v>
      </c>
      <c r="M111" s="15">
        <v>7.0000000000000007E-2</v>
      </c>
      <c r="N111" s="15">
        <v>876.35</v>
      </c>
      <c r="O111" s="15">
        <v>7079.2</v>
      </c>
      <c r="P111" s="32"/>
    </row>
    <row r="112" spans="1:16">
      <c r="A112" s="26" t="s">
        <v>156</v>
      </c>
      <c r="B112" s="15" t="s">
        <v>157</v>
      </c>
      <c r="C112" s="16">
        <v>5420.55</v>
      </c>
      <c r="D112" s="15">
        <v>5420.55</v>
      </c>
      <c r="E112" s="15">
        <v>0</v>
      </c>
      <c r="F112" s="15">
        <v>0</v>
      </c>
      <c r="G112" s="15">
        <v>5420.55</v>
      </c>
      <c r="H112" s="15">
        <v>0</v>
      </c>
      <c r="I112" s="15">
        <v>0</v>
      </c>
      <c r="J112" s="15">
        <v>433.29</v>
      </c>
      <c r="K112" s="15">
        <v>433.29</v>
      </c>
      <c r="L112" s="15">
        <v>0</v>
      </c>
      <c r="M112" s="15">
        <v>0.06</v>
      </c>
      <c r="N112" s="15">
        <v>433.35</v>
      </c>
      <c r="O112" s="15">
        <v>4987.2</v>
      </c>
      <c r="P112" s="32"/>
    </row>
    <row r="113" spans="1:16">
      <c r="A113" s="26" t="s">
        <v>158</v>
      </c>
      <c r="B113" s="15" t="s">
        <v>159</v>
      </c>
      <c r="C113" s="16">
        <v>3631.2</v>
      </c>
      <c r="D113" s="15">
        <v>3631.2</v>
      </c>
      <c r="E113" s="15">
        <v>0</v>
      </c>
      <c r="F113" s="15">
        <v>0</v>
      </c>
      <c r="G113" s="15">
        <v>3631.2</v>
      </c>
      <c r="H113" s="15">
        <v>-107.37</v>
      </c>
      <c r="I113" s="15">
        <v>0</v>
      </c>
      <c r="J113" s="15">
        <v>238.61</v>
      </c>
      <c r="K113" s="15">
        <v>131.24</v>
      </c>
      <c r="L113" s="15">
        <v>0</v>
      </c>
      <c r="M113" s="15">
        <v>-0.04</v>
      </c>
      <c r="N113" s="15">
        <v>131.19999999999999</v>
      </c>
      <c r="O113" s="15">
        <v>3500</v>
      </c>
      <c r="P113" s="32"/>
    </row>
    <row r="114" spans="1:16" s="5" customFormat="1">
      <c r="A114" s="13" t="s">
        <v>19</v>
      </c>
      <c r="C114" s="17" t="s">
        <v>20</v>
      </c>
      <c r="D114" s="5" t="s">
        <v>20</v>
      </c>
      <c r="E114" s="5" t="s">
        <v>20</v>
      </c>
      <c r="F114" s="5" t="s">
        <v>20</v>
      </c>
      <c r="G114" s="5" t="s">
        <v>20</v>
      </c>
      <c r="H114" s="5" t="s">
        <v>20</v>
      </c>
      <c r="I114" s="5" t="s">
        <v>20</v>
      </c>
      <c r="J114" s="5" t="s">
        <v>20</v>
      </c>
      <c r="K114" s="5" t="s">
        <v>20</v>
      </c>
      <c r="L114" s="5" t="s">
        <v>20</v>
      </c>
      <c r="M114" s="5" t="s">
        <v>20</v>
      </c>
      <c r="N114" s="5" t="s">
        <v>20</v>
      </c>
      <c r="O114" s="5" t="s">
        <v>20</v>
      </c>
      <c r="P114" s="33"/>
    </row>
    <row r="115" spans="1:16">
      <c r="C115" s="18">
        <f>SUM(C102:C114)</f>
        <v>65623.5</v>
      </c>
      <c r="D115" s="18">
        <f t="shared" ref="D115:O115" si="9">SUM(D102:D114)</f>
        <v>63816.65</v>
      </c>
      <c r="E115" s="18">
        <f t="shared" si="9"/>
        <v>1806.85</v>
      </c>
      <c r="F115" s="18">
        <f t="shared" si="9"/>
        <v>451.71</v>
      </c>
      <c r="G115" s="18">
        <f t="shared" si="9"/>
        <v>66075.210000000006</v>
      </c>
      <c r="H115" s="18">
        <f t="shared" si="9"/>
        <v>-554.58000000000004</v>
      </c>
      <c r="I115" s="18">
        <f t="shared" si="9"/>
        <v>0</v>
      </c>
      <c r="J115" s="18">
        <f t="shared" si="9"/>
        <v>6183.09</v>
      </c>
      <c r="K115" s="18">
        <f t="shared" si="9"/>
        <v>5628.49</v>
      </c>
      <c r="L115" s="18">
        <f t="shared" si="9"/>
        <v>2500</v>
      </c>
      <c r="M115" s="18">
        <f t="shared" si="9"/>
        <v>0.12</v>
      </c>
      <c r="N115" s="18">
        <f t="shared" si="9"/>
        <v>8128.6100000000006</v>
      </c>
      <c r="O115" s="18">
        <f t="shared" si="9"/>
        <v>57946.599999999991</v>
      </c>
    </row>
    <row r="116" spans="1:16" ht="12" thickBot="1">
      <c r="C116" s="21"/>
    </row>
    <row r="117" spans="1:16">
      <c r="A117" s="25" t="s">
        <v>160</v>
      </c>
      <c r="B117" s="20"/>
      <c r="C117" s="21"/>
    </row>
    <row r="118" spans="1:16">
      <c r="A118" s="26" t="s">
        <v>161</v>
      </c>
      <c r="B118" s="15" t="s">
        <v>162</v>
      </c>
      <c r="C118" s="16">
        <v>3484.05</v>
      </c>
      <c r="D118" s="15">
        <v>3484.05</v>
      </c>
      <c r="E118" s="15">
        <v>0</v>
      </c>
      <c r="F118" s="15">
        <v>0</v>
      </c>
      <c r="G118" s="15">
        <v>3484.05</v>
      </c>
      <c r="H118" s="15">
        <v>-125.1</v>
      </c>
      <c r="I118" s="15">
        <v>0</v>
      </c>
      <c r="J118" s="15">
        <v>222.6</v>
      </c>
      <c r="K118" s="15">
        <v>97.5</v>
      </c>
      <c r="L118" s="15">
        <v>0</v>
      </c>
      <c r="M118" s="15">
        <v>-0.05</v>
      </c>
      <c r="N118" s="15">
        <v>97.45</v>
      </c>
      <c r="O118" s="15">
        <v>3386.6</v>
      </c>
      <c r="P118" s="32"/>
    </row>
    <row r="119" spans="1:16">
      <c r="A119" s="26" t="s">
        <v>163</v>
      </c>
      <c r="B119" s="15" t="s">
        <v>164</v>
      </c>
      <c r="C119" s="16">
        <v>3484.05</v>
      </c>
      <c r="D119" s="15">
        <v>3484.05</v>
      </c>
      <c r="E119" s="15">
        <v>0</v>
      </c>
      <c r="F119" s="15">
        <v>0</v>
      </c>
      <c r="G119" s="15">
        <v>3484.05</v>
      </c>
      <c r="H119" s="15">
        <v>-125.1</v>
      </c>
      <c r="I119" s="15">
        <v>0</v>
      </c>
      <c r="J119" s="15">
        <v>222.6</v>
      </c>
      <c r="K119" s="15">
        <v>97.5</v>
      </c>
      <c r="L119" s="15">
        <v>0</v>
      </c>
      <c r="M119" s="15">
        <v>-0.05</v>
      </c>
      <c r="N119" s="15">
        <v>97.45</v>
      </c>
      <c r="O119" s="15">
        <v>3386.6</v>
      </c>
      <c r="P119" s="32"/>
    </row>
    <row r="120" spans="1:16">
      <c r="A120" s="26" t="s">
        <v>165</v>
      </c>
      <c r="B120" s="15" t="s">
        <v>166</v>
      </c>
      <c r="C120" s="16">
        <v>3484.05</v>
      </c>
      <c r="D120" s="15">
        <v>3484.05</v>
      </c>
      <c r="E120" s="15">
        <v>0</v>
      </c>
      <c r="F120" s="15">
        <v>0</v>
      </c>
      <c r="G120" s="15">
        <v>3484.05</v>
      </c>
      <c r="H120" s="15">
        <v>-125.1</v>
      </c>
      <c r="I120" s="15">
        <v>0</v>
      </c>
      <c r="J120" s="15">
        <v>222.6</v>
      </c>
      <c r="K120" s="15">
        <v>97.5</v>
      </c>
      <c r="L120" s="15">
        <v>0</v>
      </c>
      <c r="M120" s="15">
        <v>-0.05</v>
      </c>
      <c r="N120" s="15">
        <v>97.45</v>
      </c>
      <c r="O120" s="15">
        <v>3386.6</v>
      </c>
      <c r="P120" s="32"/>
    </row>
    <row r="121" spans="1:16">
      <c r="A121" s="26" t="s">
        <v>167</v>
      </c>
      <c r="B121" s="15" t="s">
        <v>168</v>
      </c>
      <c r="C121" s="16">
        <v>3484.05</v>
      </c>
      <c r="D121" s="15">
        <v>3484.05</v>
      </c>
      <c r="E121" s="15">
        <v>0</v>
      </c>
      <c r="F121" s="15">
        <v>0</v>
      </c>
      <c r="G121" s="15">
        <v>3484.05</v>
      </c>
      <c r="H121" s="15">
        <v>-125.1</v>
      </c>
      <c r="I121" s="15">
        <v>0</v>
      </c>
      <c r="J121" s="15">
        <v>222.6</v>
      </c>
      <c r="K121" s="15">
        <v>97.5</v>
      </c>
      <c r="L121" s="15">
        <v>0</v>
      </c>
      <c r="M121" s="15">
        <v>-0.05</v>
      </c>
      <c r="N121" s="15">
        <v>97.45</v>
      </c>
      <c r="O121" s="15">
        <v>3386.6</v>
      </c>
      <c r="P121" s="32"/>
    </row>
    <row r="122" spans="1:16">
      <c r="A122" s="26" t="s">
        <v>169</v>
      </c>
      <c r="B122" s="15" t="s">
        <v>170</v>
      </c>
      <c r="C122" s="16">
        <v>3484.05</v>
      </c>
      <c r="D122" s="15">
        <v>3484.05</v>
      </c>
      <c r="E122" s="15">
        <v>0</v>
      </c>
      <c r="F122" s="15">
        <v>0</v>
      </c>
      <c r="G122" s="15">
        <v>3484.05</v>
      </c>
      <c r="H122" s="15">
        <v>-125.1</v>
      </c>
      <c r="I122" s="15">
        <v>0</v>
      </c>
      <c r="J122" s="15">
        <v>222.6</v>
      </c>
      <c r="K122" s="15">
        <v>97.5</v>
      </c>
      <c r="L122" s="15">
        <v>0</v>
      </c>
      <c r="M122" s="15">
        <v>-0.05</v>
      </c>
      <c r="N122" s="15">
        <v>97.45</v>
      </c>
      <c r="O122" s="15">
        <v>3386.6</v>
      </c>
      <c r="P122" s="32"/>
    </row>
    <row r="123" spans="1:16">
      <c r="A123" s="26" t="s">
        <v>171</v>
      </c>
      <c r="B123" s="15" t="s">
        <v>172</v>
      </c>
      <c r="C123" s="16">
        <v>5420.55</v>
      </c>
      <c r="D123" s="15">
        <v>5420.55</v>
      </c>
      <c r="E123" s="15">
        <v>0</v>
      </c>
      <c r="F123" s="15">
        <v>0</v>
      </c>
      <c r="G123" s="15">
        <v>5420.55</v>
      </c>
      <c r="H123" s="15">
        <v>0</v>
      </c>
      <c r="I123" s="15">
        <v>0</v>
      </c>
      <c r="J123" s="15">
        <v>433.29</v>
      </c>
      <c r="K123" s="15">
        <v>433.29</v>
      </c>
      <c r="L123" s="15">
        <v>0</v>
      </c>
      <c r="M123" s="15">
        <v>0.06</v>
      </c>
      <c r="N123" s="15">
        <v>433.35</v>
      </c>
      <c r="O123" s="15">
        <v>4987.2</v>
      </c>
      <c r="P123" s="32"/>
    </row>
    <row r="124" spans="1:16">
      <c r="A124" s="26" t="s">
        <v>173</v>
      </c>
      <c r="B124" s="15" t="s">
        <v>174</v>
      </c>
      <c r="C124" s="16">
        <v>3484.05</v>
      </c>
      <c r="D124" s="15">
        <v>3484.05</v>
      </c>
      <c r="E124" s="15">
        <v>0</v>
      </c>
      <c r="F124" s="15">
        <v>0</v>
      </c>
      <c r="G124" s="15">
        <v>3484.05</v>
      </c>
      <c r="H124" s="15">
        <v>-125.1</v>
      </c>
      <c r="I124" s="15">
        <v>0</v>
      </c>
      <c r="J124" s="15">
        <v>222.6</v>
      </c>
      <c r="K124" s="15">
        <v>97.5</v>
      </c>
      <c r="L124" s="15">
        <v>0</v>
      </c>
      <c r="M124" s="15">
        <v>0.15</v>
      </c>
      <c r="N124" s="15">
        <v>97.65</v>
      </c>
      <c r="O124" s="15">
        <v>3386.4</v>
      </c>
      <c r="P124" s="32"/>
    </row>
    <row r="125" spans="1:16">
      <c r="A125" s="26" t="s">
        <v>175</v>
      </c>
      <c r="B125" s="15" t="s">
        <v>176</v>
      </c>
      <c r="C125" s="16">
        <v>3484.05</v>
      </c>
      <c r="D125" s="15">
        <v>3484.05</v>
      </c>
      <c r="E125" s="15">
        <v>0</v>
      </c>
      <c r="F125" s="15">
        <v>0</v>
      </c>
      <c r="G125" s="15">
        <v>3484.05</v>
      </c>
      <c r="H125" s="15">
        <v>-125.1</v>
      </c>
      <c r="I125" s="15">
        <v>0</v>
      </c>
      <c r="J125" s="15">
        <v>222.6</v>
      </c>
      <c r="K125" s="15">
        <v>97.5</v>
      </c>
      <c r="L125" s="15">
        <v>0</v>
      </c>
      <c r="M125" s="15">
        <v>-0.05</v>
      </c>
      <c r="N125" s="15">
        <v>97.45</v>
      </c>
      <c r="O125" s="15">
        <v>3386.6</v>
      </c>
      <c r="P125" s="32"/>
    </row>
    <row r="126" spans="1:16" s="5" customFormat="1">
      <c r="A126" s="13" t="s">
        <v>19</v>
      </c>
      <c r="C126" s="17" t="s">
        <v>20</v>
      </c>
      <c r="D126" s="5" t="s">
        <v>20</v>
      </c>
      <c r="E126" s="5" t="s">
        <v>20</v>
      </c>
      <c r="F126" s="5" t="s">
        <v>20</v>
      </c>
      <c r="G126" s="5" t="s">
        <v>20</v>
      </c>
      <c r="H126" s="5" t="s">
        <v>20</v>
      </c>
      <c r="I126" s="5" t="s">
        <v>20</v>
      </c>
      <c r="J126" s="5" t="s">
        <v>20</v>
      </c>
      <c r="K126" s="5" t="s">
        <v>20</v>
      </c>
      <c r="L126" s="5" t="s">
        <v>20</v>
      </c>
      <c r="M126" s="5" t="s">
        <v>20</v>
      </c>
      <c r="N126" s="5" t="s">
        <v>20</v>
      </c>
      <c r="O126" s="5" t="s">
        <v>20</v>
      </c>
      <c r="P126" s="33"/>
    </row>
    <row r="127" spans="1:16">
      <c r="C127" s="18">
        <f>SUM(C118:C126)</f>
        <v>29808.899999999998</v>
      </c>
      <c r="D127" s="18">
        <f t="shared" ref="D127:O127" si="10">SUM(D118:D126)</f>
        <v>29808.899999999998</v>
      </c>
      <c r="E127" s="18">
        <f t="shared" si="10"/>
        <v>0</v>
      </c>
      <c r="F127" s="18">
        <f t="shared" si="10"/>
        <v>0</v>
      </c>
      <c r="G127" s="18">
        <f t="shared" si="10"/>
        <v>29808.899999999998</v>
      </c>
      <c r="H127" s="18">
        <f t="shared" si="10"/>
        <v>-875.7</v>
      </c>
      <c r="I127" s="18">
        <f t="shared" si="10"/>
        <v>0</v>
      </c>
      <c r="J127" s="18">
        <f t="shared" si="10"/>
        <v>1991.4899999999998</v>
      </c>
      <c r="K127" s="18">
        <f t="shared" si="10"/>
        <v>1115.79</v>
      </c>
      <c r="L127" s="18">
        <f t="shared" si="10"/>
        <v>0</v>
      </c>
      <c r="M127" s="18">
        <f t="shared" si="10"/>
        <v>-9.0000000000000011E-2</v>
      </c>
      <c r="N127" s="18">
        <f t="shared" si="10"/>
        <v>1115.7</v>
      </c>
      <c r="O127" s="18">
        <f t="shared" si="10"/>
        <v>28693.200000000001</v>
      </c>
    </row>
    <row r="128" spans="1:16" ht="12" thickBot="1">
      <c r="C128" s="21"/>
    </row>
    <row r="129" spans="1:16">
      <c r="A129" s="25" t="s">
        <v>177</v>
      </c>
      <c r="B129" s="20"/>
      <c r="C129" s="21"/>
    </row>
    <row r="130" spans="1:16">
      <c r="A130" s="26" t="s">
        <v>178</v>
      </c>
      <c r="B130" s="15" t="s">
        <v>179</v>
      </c>
      <c r="C130" s="16">
        <v>4015.65</v>
      </c>
      <c r="D130" s="15">
        <v>4015.65</v>
      </c>
      <c r="E130" s="15">
        <v>0</v>
      </c>
      <c r="F130" s="15">
        <v>0</v>
      </c>
      <c r="G130" s="15">
        <v>4015.65</v>
      </c>
      <c r="H130" s="15">
        <v>0</v>
      </c>
      <c r="I130" s="15">
        <v>0</v>
      </c>
      <c r="J130" s="15">
        <v>280.44</v>
      </c>
      <c r="K130" s="15">
        <v>280.44</v>
      </c>
      <c r="L130" s="15">
        <v>0</v>
      </c>
      <c r="M130" s="15">
        <v>0.01</v>
      </c>
      <c r="N130" s="15">
        <v>280.45</v>
      </c>
      <c r="O130" s="15">
        <v>3735.2</v>
      </c>
      <c r="P130" s="32"/>
    </row>
    <row r="131" spans="1:16" s="24" customFormat="1">
      <c r="A131" s="27" t="s">
        <v>180</v>
      </c>
      <c r="B131" s="23" t="s">
        <v>181</v>
      </c>
      <c r="C131" s="23">
        <v>5919.75</v>
      </c>
      <c r="D131" s="23">
        <v>5919.75</v>
      </c>
      <c r="E131" s="23">
        <v>0</v>
      </c>
      <c r="F131" s="23">
        <v>0</v>
      </c>
      <c r="G131" s="23">
        <v>5919.75</v>
      </c>
      <c r="H131" s="23">
        <v>0</v>
      </c>
      <c r="I131" s="23">
        <v>0</v>
      </c>
      <c r="J131" s="23">
        <v>509.57</v>
      </c>
      <c r="K131" s="23">
        <v>509.57</v>
      </c>
      <c r="L131" s="23">
        <v>1000</v>
      </c>
      <c r="M131" s="23">
        <v>-0.02</v>
      </c>
      <c r="N131" s="23">
        <v>1509.55</v>
      </c>
      <c r="O131" s="23">
        <v>4410.2</v>
      </c>
      <c r="P131" s="34" t="s">
        <v>214</v>
      </c>
    </row>
    <row r="132" spans="1:16">
      <c r="A132" s="26" t="s">
        <v>182</v>
      </c>
      <c r="B132" s="15" t="s">
        <v>183</v>
      </c>
      <c r="C132" s="16">
        <v>4015.65</v>
      </c>
      <c r="D132" s="15">
        <v>4015.65</v>
      </c>
      <c r="E132" s="15">
        <v>0</v>
      </c>
      <c r="F132" s="15">
        <v>0</v>
      </c>
      <c r="G132" s="15">
        <v>4015.65</v>
      </c>
      <c r="H132" s="15">
        <v>0</v>
      </c>
      <c r="I132" s="15">
        <v>0</v>
      </c>
      <c r="J132" s="15">
        <v>280.44</v>
      </c>
      <c r="K132" s="15">
        <v>280.44</v>
      </c>
      <c r="L132" s="15">
        <v>0</v>
      </c>
      <c r="M132" s="15">
        <v>0.01</v>
      </c>
      <c r="N132" s="15">
        <v>280.45</v>
      </c>
      <c r="O132" s="15">
        <v>3735.2</v>
      </c>
      <c r="P132" s="32"/>
    </row>
    <row r="133" spans="1:16">
      <c r="A133" s="26" t="s">
        <v>184</v>
      </c>
      <c r="B133" s="15" t="s">
        <v>185</v>
      </c>
      <c r="C133" s="16">
        <v>4015.65</v>
      </c>
      <c r="D133" s="15">
        <v>4015.65</v>
      </c>
      <c r="E133" s="15">
        <v>0</v>
      </c>
      <c r="F133" s="15">
        <v>0</v>
      </c>
      <c r="G133" s="15">
        <v>4015.65</v>
      </c>
      <c r="H133" s="15">
        <v>0</v>
      </c>
      <c r="I133" s="15">
        <v>0</v>
      </c>
      <c r="J133" s="15">
        <v>280.44</v>
      </c>
      <c r="K133" s="15">
        <v>280.44</v>
      </c>
      <c r="L133" s="15">
        <v>0</v>
      </c>
      <c r="M133" s="15">
        <v>0.01</v>
      </c>
      <c r="N133" s="15">
        <v>280.45</v>
      </c>
      <c r="O133" s="15">
        <v>3735.2</v>
      </c>
      <c r="P133" s="32"/>
    </row>
    <row r="134" spans="1:16">
      <c r="A134" s="26" t="s">
        <v>186</v>
      </c>
      <c r="B134" s="15" t="s">
        <v>187</v>
      </c>
      <c r="C134" s="16">
        <v>4015.65</v>
      </c>
      <c r="D134" s="15">
        <v>4015.65</v>
      </c>
      <c r="E134" s="15">
        <v>0</v>
      </c>
      <c r="F134" s="15">
        <v>0</v>
      </c>
      <c r="G134" s="15">
        <v>4015.65</v>
      </c>
      <c r="H134" s="15">
        <v>0</v>
      </c>
      <c r="I134" s="15">
        <v>0</v>
      </c>
      <c r="J134" s="15">
        <v>280.44</v>
      </c>
      <c r="K134" s="15">
        <v>280.44</v>
      </c>
      <c r="L134" s="15">
        <v>0</v>
      </c>
      <c r="M134" s="15">
        <v>0.01</v>
      </c>
      <c r="N134" s="15">
        <v>280.45</v>
      </c>
      <c r="O134" s="15">
        <v>3735.2</v>
      </c>
      <c r="P134" s="32"/>
    </row>
    <row r="135" spans="1:16" s="5" customFormat="1">
      <c r="A135" s="13" t="s">
        <v>19</v>
      </c>
      <c r="C135" s="17" t="s">
        <v>20</v>
      </c>
      <c r="D135" s="5" t="s">
        <v>20</v>
      </c>
      <c r="E135" s="5" t="s">
        <v>20</v>
      </c>
      <c r="F135" s="5" t="s">
        <v>20</v>
      </c>
      <c r="G135" s="5" t="s">
        <v>20</v>
      </c>
      <c r="H135" s="5" t="s">
        <v>20</v>
      </c>
      <c r="I135" s="5" t="s">
        <v>20</v>
      </c>
      <c r="J135" s="5" t="s">
        <v>20</v>
      </c>
      <c r="K135" s="5" t="s">
        <v>20</v>
      </c>
      <c r="L135" s="5" t="s">
        <v>20</v>
      </c>
      <c r="M135" s="5" t="s">
        <v>20</v>
      </c>
      <c r="N135" s="5" t="s">
        <v>20</v>
      </c>
      <c r="O135" s="5" t="s">
        <v>20</v>
      </c>
      <c r="P135" s="33"/>
    </row>
    <row r="136" spans="1:16">
      <c r="C136" s="18">
        <f>SUM(C130:C135)</f>
        <v>21982.350000000002</v>
      </c>
      <c r="D136" s="18">
        <f t="shared" ref="D136:O136" si="11">SUM(D130:D135)</f>
        <v>21982.350000000002</v>
      </c>
      <c r="E136" s="18">
        <f t="shared" si="11"/>
        <v>0</v>
      </c>
      <c r="F136" s="18">
        <f t="shared" si="11"/>
        <v>0</v>
      </c>
      <c r="G136" s="18">
        <f t="shared" si="11"/>
        <v>21982.350000000002</v>
      </c>
      <c r="H136" s="18">
        <f t="shared" si="11"/>
        <v>0</v>
      </c>
      <c r="I136" s="18">
        <f t="shared" si="11"/>
        <v>0</v>
      </c>
      <c r="J136" s="18">
        <f t="shared" si="11"/>
        <v>1631.3300000000002</v>
      </c>
      <c r="K136" s="18">
        <f t="shared" si="11"/>
        <v>1631.3300000000002</v>
      </c>
      <c r="L136" s="18">
        <f t="shared" si="11"/>
        <v>1000</v>
      </c>
      <c r="M136" s="18">
        <f t="shared" si="11"/>
        <v>0.02</v>
      </c>
      <c r="N136" s="18">
        <f t="shared" si="11"/>
        <v>2631.3499999999995</v>
      </c>
      <c r="O136" s="18">
        <f t="shared" si="11"/>
        <v>19351</v>
      </c>
    </row>
    <row r="137" spans="1:16" ht="12" thickBot="1">
      <c r="C137" s="21"/>
    </row>
    <row r="138" spans="1:16">
      <c r="A138" s="25" t="s">
        <v>188</v>
      </c>
      <c r="B138" s="20"/>
      <c r="C138" s="21"/>
    </row>
    <row r="139" spans="1:16" s="24" customFormat="1">
      <c r="A139" s="27" t="s">
        <v>189</v>
      </c>
      <c r="B139" s="23" t="s">
        <v>190</v>
      </c>
      <c r="C139" s="23">
        <v>3903.45</v>
      </c>
      <c r="D139" s="23">
        <v>3122.76</v>
      </c>
      <c r="E139" s="23">
        <v>780.69</v>
      </c>
      <c r="F139" s="23">
        <v>195.17</v>
      </c>
      <c r="G139" s="23">
        <v>4098.62</v>
      </c>
      <c r="H139" s="23">
        <v>0</v>
      </c>
      <c r="I139" s="23">
        <v>0</v>
      </c>
      <c r="J139" s="23">
        <v>268.23</v>
      </c>
      <c r="K139" s="23">
        <v>268.23</v>
      </c>
      <c r="L139" s="23">
        <v>0</v>
      </c>
      <c r="M139" s="23">
        <v>-0.01</v>
      </c>
      <c r="N139" s="23">
        <v>268.22000000000003</v>
      </c>
      <c r="O139" s="23">
        <v>3830.4</v>
      </c>
      <c r="P139" s="34" t="s">
        <v>206</v>
      </c>
    </row>
    <row r="140" spans="1:16">
      <c r="A140" s="26" t="s">
        <v>191</v>
      </c>
      <c r="B140" s="15" t="s">
        <v>192</v>
      </c>
      <c r="C140" s="16">
        <v>5420.55</v>
      </c>
      <c r="D140" s="15">
        <v>5420.55</v>
      </c>
      <c r="E140" s="15">
        <v>0</v>
      </c>
      <c r="F140" s="15">
        <v>0</v>
      </c>
      <c r="G140" s="15">
        <v>5420.55</v>
      </c>
      <c r="H140" s="15">
        <v>0</v>
      </c>
      <c r="I140" s="15">
        <v>0</v>
      </c>
      <c r="J140" s="15">
        <v>433.29</v>
      </c>
      <c r="K140" s="15">
        <v>433.29</v>
      </c>
      <c r="L140" s="15">
        <v>0</v>
      </c>
      <c r="M140" s="15">
        <v>0.06</v>
      </c>
      <c r="N140" s="15">
        <v>433.35</v>
      </c>
      <c r="O140" s="15">
        <v>4987.2</v>
      </c>
      <c r="P140" s="32"/>
    </row>
    <row r="141" spans="1:16" s="5" customFormat="1">
      <c r="A141" s="13" t="s">
        <v>19</v>
      </c>
      <c r="C141" s="17" t="s">
        <v>20</v>
      </c>
      <c r="D141" s="5" t="s">
        <v>20</v>
      </c>
      <c r="E141" s="5" t="s">
        <v>20</v>
      </c>
      <c r="F141" s="5" t="s">
        <v>20</v>
      </c>
      <c r="G141" s="5" t="s">
        <v>20</v>
      </c>
      <c r="H141" s="5" t="s">
        <v>20</v>
      </c>
      <c r="I141" s="5" t="s">
        <v>20</v>
      </c>
      <c r="J141" s="5" t="s">
        <v>20</v>
      </c>
      <c r="K141" s="5" t="s">
        <v>20</v>
      </c>
      <c r="L141" s="5" t="s">
        <v>20</v>
      </c>
      <c r="M141" s="5" t="s">
        <v>20</v>
      </c>
      <c r="N141" s="5" t="s">
        <v>20</v>
      </c>
      <c r="O141" s="5" t="s">
        <v>20</v>
      </c>
      <c r="P141" s="33"/>
    </row>
    <row r="142" spans="1:16">
      <c r="C142" s="18">
        <f>SUM(C139:C141)</f>
        <v>9324</v>
      </c>
      <c r="D142" s="18">
        <f t="shared" ref="D142:O142" si="12">SUM(D139:D141)</f>
        <v>8543.3100000000013</v>
      </c>
      <c r="E142" s="18">
        <f t="shared" si="12"/>
        <v>780.69</v>
      </c>
      <c r="F142" s="18">
        <f t="shared" si="12"/>
        <v>195.17</v>
      </c>
      <c r="G142" s="18">
        <f t="shared" si="12"/>
        <v>9519.17</v>
      </c>
      <c r="H142" s="18">
        <f t="shared" si="12"/>
        <v>0</v>
      </c>
      <c r="I142" s="18">
        <f t="shared" si="12"/>
        <v>0</v>
      </c>
      <c r="J142" s="18">
        <f t="shared" si="12"/>
        <v>701.52</v>
      </c>
      <c r="K142" s="18">
        <f t="shared" si="12"/>
        <v>701.52</v>
      </c>
      <c r="L142" s="18">
        <f t="shared" si="12"/>
        <v>0</v>
      </c>
      <c r="M142" s="18">
        <f t="shared" si="12"/>
        <v>4.9999999999999996E-2</v>
      </c>
      <c r="N142" s="18">
        <f t="shared" si="12"/>
        <v>701.57</v>
      </c>
      <c r="O142" s="18">
        <f t="shared" si="12"/>
        <v>8817.6</v>
      </c>
    </row>
    <row r="143" spans="1:16" ht="12" thickBot="1">
      <c r="C143" s="21"/>
    </row>
    <row r="144" spans="1:16">
      <c r="A144" s="25" t="s">
        <v>193</v>
      </c>
      <c r="B144" s="20"/>
      <c r="C144" s="21"/>
    </row>
    <row r="145" spans="1:16">
      <c r="A145" s="26" t="s">
        <v>194</v>
      </c>
      <c r="B145" s="15" t="s">
        <v>195</v>
      </c>
      <c r="C145" s="16">
        <v>3484.05</v>
      </c>
      <c r="D145" s="15">
        <v>3484.05</v>
      </c>
      <c r="E145" s="15">
        <v>0</v>
      </c>
      <c r="F145" s="15">
        <v>0</v>
      </c>
      <c r="G145" s="15">
        <v>3484.05</v>
      </c>
      <c r="H145" s="15">
        <v>-125.1</v>
      </c>
      <c r="I145" s="15">
        <v>0</v>
      </c>
      <c r="J145" s="15">
        <v>222.6</v>
      </c>
      <c r="K145" s="15">
        <v>97.5</v>
      </c>
      <c r="L145" s="15">
        <v>0</v>
      </c>
      <c r="M145" s="15">
        <v>-0.05</v>
      </c>
      <c r="N145" s="15">
        <v>97.45</v>
      </c>
      <c r="O145" s="15">
        <v>3386.6</v>
      </c>
      <c r="P145" s="32"/>
    </row>
    <row r="146" spans="1:16">
      <c r="A146" s="26" t="s">
        <v>196</v>
      </c>
      <c r="B146" s="15" t="s">
        <v>197</v>
      </c>
      <c r="C146" s="16">
        <v>5420.55</v>
      </c>
      <c r="D146" s="15">
        <v>5420.55</v>
      </c>
      <c r="E146" s="15">
        <v>0</v>
      </c>
      <c r="F146" s="15">
        <v>0</v>
      </c>
      <c r="G146" s="15">
        <v>5420.55</v>
      </c>
      <c r="H146" s="15">
        <v>0</v>
      </c>
      <c r="I146" s="15">
        <v>0</v>
      </c>
      <c r="J146" s="15">
        <v>433.29</v>
      </c>
      <c r="K146" s="15">
        <v>433.29</v>
      </c>
      <c r="L146" s="15">
        <v>0</v>
      </c>
      <c r="M146" s="15">
        <v>-0.14000000000000001</v>
      </c>
      <c r="N146" s="15">
        <v>433.15</v>
      </c>
      <c r="O146" s="15">
        <v>4987.3999999999996</v>
      </c>
      <c r="P146" s="32"/>
    </row>
    <row r="147" spans="1:16" s="24" customFormat="1">
      <c r="A147" s="27" t="s">
        <v>198</v>
      </c>
      <c r="B147" s="23" t="s">
        <v>199</v>
      </c>
      <c r="C147" s="23">
        <v>3111.6</v>
      </c>
      <c r="D147" s="23">
        <v>2489.2800000000002</v>
      </c>
      <c r="E147" s="23">
        <v>622.32000000000005</v>
      </c>
      <c r="F147" s="23">
        <v>155.58000000000001</v>
      </c>
      <c r="G147" s="23">
        <v>3267.18</v>
      </c>
      <c r="H147" s="23">
        <v>-125.1</v>
      </c>
      <c r="I147" s="23">
        <v>0</v>
      </c>
      <c r="J147" s="23">
        <v>182.65</v>
      </c>
      <c r="K147" s="23">
        <v>57.55</v>
      </c>
      <c r="L147" s="23">
        <v>1000</v>
      </c>
      <c r="M147" s="23">
        <v>0.03</v>
      </c>
      <c r="N147" s="23">
        <v>1057.58</v>
      </c>
      <c r="O147" s="23">
        <v>2209.6</v>
      </c>
      <c r="P147" s="34" t="s">
        <v>215</v>
      </c>
    </row>
    <row r="148" spans="1:16" s="5" customFormat="1">
      <c r="A148" s="13" t="s">
        <v>19</v>
      </c>
      <c r="C148" s="17" t="s">
        <v>20</v>
      </c>
      <c r="D148" s="5" t="s">
        <v>20</v>
      </c>
      <c r="E148" s="5" t="s">
        <v>20</v>
      </c>
      <c r="F148" s="5" t="s">
        <v>20</v>
      </c>
      <c r="G148" s="5" t="s">
        <v>20</v>
      </c>
      <c r="H148" s="5" t="s">
        <v>20</v>
      </c>
      <c r="I148" s="5" t="s">
        <v>20</v>
      </c>
      <c r="J148" s="5" t="s">
        <v>20</v>
      </c>
      <c r="K148" s="5" t="s">
        <v>20</v>
      </c>
      <c r="L148" s="5" t="s">
        <v>20</v>
      </c>
      <c r="M148" s="5" t="s">
        <v>20</v>
      </c>
      <c r="N148" s="5" t="s">
        <v>20</v>
      </c>
      <c r="O148" s="5" t="s">
        <v>20</v>
      </c>
      <c r="P148" s="33"/>
    </row>
    <row r="149" spans="1:16">
      <c r="C149" s="18">
        <f>SUM(C145:C148)</f>
        <v>12016.2</v>
      </c>
      <c r="D149" s="18">
        <f t="shared" ref="D149:O149" si="13">SUM(D145:D148)</f>
        <v>11393.880000000001</v>
      </c>
      <c r="E149" s="18">
        <f t="shared" si="13"/>
        <v>622.32000000000005</v>
      </c>
      <c r="F149" s="18">
        <f t="shared" si="13"/>
        <v>155.58000000000001</v>
      </c>
      <c r="G149" s="18">
        <f t="shared" si="13"/>
        <v>12171.78</v>
      </c>
      <c r="H149" s="18">
        <f t="shared" si="13"/>
        <v>-250.2</v>
      </c>
      <c r="I149" s="18">
        <f t="shared" si="13"/>
        <v>0</v>
      </c>
      <c r="J149" s="18">
        <f t="shared" si="13"/>
        <v>838.54</v>
      </c>
      <c r="K149" s="18">
        <f t="shared" si="13"/>
        <v>588.33999999999992</v>
      </c>
      <c r="L149" s="18">
        <f t="shared" si="13"/>
        <v>1000</v>
      </c>
      <c r="M149" s="18">
        <f t="shared" si="13"/>
        <v>-0.16</v>
      </c>
      <c r="N149" s="18">
        <f t="shared" si="13"/>
        <v>1588.1799999999998</v>
      </c>
      <c r="O149" s="18">
        <f t="shared" si="13"/>
        <v>10583.6</v>
      </c>
    </row>
    <row r="150" spans="1:16" ht="12" thickBot="1">
      <c r="C150" s="21"/>
    </row>
    <row r="151" spans="1:16">
      <c r="A151" s="25" t="s">
        <v>200</v>
      </c>
      <c r="B151" s="20"/>
      <c r="C151" s="21"/>
    </row>
    <row r="152" spans="1:16">
      <c r="A152" s="26" t="s">
        <v>201</v>
      </c>
      <c r="B152" s="15" t="s">
        <v>202</v>
      </c>
      <c r="C152" s="16">
        <v>5420.55</v>
      </c>
      <c r="D152" s="15">
        <v>5420.55</v>
      </c>
      <c r="E152" s="15">
        <v>0</v>
      </c>
      <c r="F152" s="15">
        <v>0</v>
      </c>
      <c r="G152" s="15">
        <v>5420.55</v>
      </c>
      <c r="H152" s="15">
        <v>0</v>
      </c>
      <c r="I152" s="15">
        <v>0</v>
      </c>
      <c r="J152" s="15">
        <v>433.29</v>
      </c>
      <c r="K152" s="15">
        <v>433.29</v>
      </c>
      <c r="L152" s="15">
        <v>0</v>
      </c>
      <c r="M152" s="15">
        <v>-0.14000000000000001</v>
      </c>
      <c r="N152" s="15">
        <v>433.15</v>
      </c>
      <c r="O152" s="15">
        <v>4987.3999999999996</v>
      </c>
      <c r="P152" s="32"/>
    </row>
    <row r="153" spans="1:16" s="5" customFormat="1">
      <c r="A153" s="13" t="s">
        <v>19</v>
      </c>
      <c r="C153" s="17"/>
      <c r="D153" s="5" t="s">
        <v>20</v>
      </c>
      <c r="E153" s="5" t="s">
        <v>20</v>
      </c>
      <c r="F153" s="5" t="s">
        <v>20</v>
      </c>
      <c r="G153" s="5" t="s">
        <v>20</v>
      </c>
      <c r="H153" s="5" t="s">
        <v>20</v>
      </c>
      <c r="I153" s="5" t="s">
        <v>20</v>
      </c>
      <c r="J153" s="5" t="s">
        <v>20</v>
      </c>
      <c r="K153" s="5" t="s">
        <v>20</v>
      </c>
      <c r="L153" s="5" t="s">
        <v>20</v>
      </c>
      <c r="M153" s="5" t="s">
        <v>20</v>
      </c>
      <c r="N153" s="5" t="s">
        <v>20</v>
      </c>
      <c r="O153" s="5" t="s">
        <v>20</v>
      </c>
      <c r="P153" s="33"/>
    </row>
    <row r="154" spans="1:16">
      <c r="C154" s="18">
        <f>SUM(C150:C153)</f>
        <v>5420.55</v>
      </c>
      <c r="D154" s="18">
        <f t="shared" ref="D154:O154" si="14">SUM(D150:D153)</f>
        <v>5420.55</v>
      </c>
      <c r="E154" s="18">
        <f t="shared" si="14"/>
        <v>0</v>
      </c>
      <c r="F154" s="18">
        <f t="shared" si="14"/>
        <v>0</v>
      </c>
      <c r="G154" s="18">
        <f t="shared" si="14"/>
        <v>5420.55</v>
      </c>
      <c r="H154" s="18">
        <f t="shared" si="14"/>
        <v>0</v>
      </c>
      <c r="I154" s="18">
        <f t="shared" si="14"/>
        <v>0</v>
      </c>
      <c r="J154" s="18">
        <f t="shared" si="14"/>
        <v>433.29</v>
      </c>
      <c r="K154" s="18">
        <f t="shared" si="14"/>
        <v>433.29</v>
      </c>
      <c r="L154" s="18">
        <f t="shared" si="14"/>
        <v>0</v>
      </c>
      <c r="M154" s="18">
        <f t="shared" si="14"/>
        <v>-0.14000000000000001</v>
      </c>
      <c r="N154" s="18">
        <f t="shared" si="14"/>
        <v>433.15</v>
      </c>
      <c r="O154" s="18">
        <f t="shared" si="14"/>
        <v>4987.3999999999996</v>
      </c>
    </row>
    <row r="156" spans="1:16" s="5" customFormat="1">
      <c r="A156" s="12"/>
      <c r="D156" s="5" t="s">
        <v>203</v>
      </c>
      <c r="E156" s="5" t="s">
        <v>203</v>
      </c>
      <c r="F156" s="5" t="s">
        <v>203</v>
      </c>
      <c r="G156" s="5" t="s">
        <v>203</v>
      </c>
      <c r="H156" s="5" t="s">
        <v>203</v>
      </c>
      <c r="I156" s="5" t="s">
        <v>203</v>
      </c>
      <c r="J156" s="5" t="s">
        <v>203</v>
      </c>
      <c r="K156" s="5" t="s">
        <v>203</v>
      </c>
      <c r="L156" s="5" t="s">
        <v>203</v>
      </c>
      <c r="M156" s="5" t="s">
        <v>203</v>
      </c>
      <c r="N156" s="5" t="s">
        <v>203</v>
      </c>
      <c r="O156" s="5" t="s">
        <v>203</v>
      </c>
      <c r="P156" s="33"/>
    </row>
    <row r="158" spans="1:16" s="14" customFormat="1">
      <c r="A158" s="48" t="s">
        <v>204</v>
      </c>
      <c r="B158" s="48"/>
      <c r="D158" s="14">
        <f>D14+D21+D39+D50+D62+D68+D78+D85+D99+D115+D127+D136+D142+D149+D154</f>
        <v>334697.98999999993</v>
      </c>
      <c r="E158" s="14">
        <f t="shared" ref="E158:O158" si="15">E14+E21+E39+E50+E62+E68+E78+E85+E99+E115+E127+E136+E142+E149+E154</f>
        <v>4924.3899999999994</v>
      </c>
      <c r="F158" s="14">
        <f t="shared" si="15"/>
        <v>1231.0899999999999</v>
      </c>
      <c r="G158" s="14">
        <f t="shared" si="15"/>
        <v>340853.47000000003</v>
      </c>
      <c r="H158" s="14">
        <f t="shared" si="15"/>
        <v>-7075.3</v>
      </c>
      <c r="I158" s="14">
        <f t="shared" si="15"/>
        <v>-77.2</v>
      </c>
      <c r="J158" s="14">
        <f t="shared" si="15"/>
        <v>24614.170000000002</v>
      </c>
      <c r="K158" s="14">
        <f t="shared" si="15"/>
        <v>17616.009999999998</v>
      </c>
      <c r="L158" s="14">
        <f t="shared" si="15"/>
        <v>4500</v>
      </c>
      <c r="M158" s="14">
        <f t="shared" si="15"/>
        <v>1.2599999999999998</v>
      </c>
      <c r="N158" s="14">
        <f t="shared" si="15"/>
        <v>22040.07</v>
      </c>
      <c r="O158" s="14">
        <f t="shared" si="15"/>
        <v>318813.39999999997</v>
      </c>
    </row>
    <row r="159" spans="1:16">
      <c r="A159" s="2" t="s">
        <v>205</v>
      </c>
      <c r="B159" s="1" t="s">
        <v>205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1" spans="13:15" ht="36.75" customHeight="1">
      <c r="M161" s="36">
        <f>O109+O95+O59</f>
        <v>11660.4</v>
      </c>
      <c r="N161" s="49" t="s">
        <v>222</v>
      </c>
      <c r="O161" s="50"/>
    </row>
    <row r="162" spans="13:15">
      <c r="M162" s="29">
        <f>M163-M161</f>
        <v>307152.99999999994</v>
      </c>
      <c r="N162" s="51" t="s">
        <v>219</v>
      </c>
      <c r="O162" s="52"/>
    </row>
    <row r="163" spans="13:15">
      <c r="M163" s="29">
        <f>O158</f>
        <v>318813.39999999997</v>
      </c>
      <c r="N163" s="51" t="s">
        <v>220</v>
      </c>
      <c r="O163" s="52"/>
    </row>
  </sheetData>
  <mergeCells count="8">
    <mergeCell ref="N161:O161"/>
    <mergeCell ref="N162:O162"/>
    <mergeCell ref="N163:O163"/>
    <mergeCell ref="B1:D1"/>
    <mergeCell ref="B2:H2"/>
    <mergeCell ref="B3:H3"/>
    <mergeCell ref="B5:H5"/>
    <mergeCell ref="A158:B158"/>
  </mergeCells>
  <conditionalFormatting sqref="B157 A157:A158 A159:B1048576 C42:C50 C70:C78 C80:C85 C65:C68 C87:C1048576 C52:C62 E1:XFD1048576 C1:C39 D1 A1:C7 D4:D1048576 D14:O14 D21:O21 D39:O39 D50:O50 D62:O62 D68:O68 D78:O78 D85:O85 D99:O99 D115:O115 D127:O127 D136:O136 D142:O142 D149:O149 D154:O154 A1:B156">
    <cfRule type="cellIs" dxfId="3" priority="6" operator="lessThan">
      <formula>0</formula>
    </cfRule>
  </conditionalFormatting>
  <conditionalFormatting sqref="M161:N163 O163">
    <cfRule type="cellIs" dxfId="2" priority="1" operator="lessThan">
      <formula>0</formula>
    </cfRule>
  </conditionalFormatting>
  <pageMargins left="0.70866141732283472" right="0.15" top="0.34" bottom="0.35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D85"/>
  <sheetViews>
    <sheetView topLeftCell="A63" workbookViewId="0">
      <selection activeCell="F76" sqref="F76"/>
    </sheetView>
  </sheetViews>
  <sheetFormatPr baseColWidth="10" defaultRowHeight="15"/>
  <cols>
    <col min="1" max="1" width="11.42578125" style="42"/>
    <col min="2" max="2" width="28.5703125" style="42" bestFit="1" customWidth="1"/>
    <col min="3" max="16384" width="11.42578125" style="42"/>
  </cols>
  <sheetData>
    <row r="3" spans="2:4">
      <c r="B3" s="16" t="s">
        <v>30</v>
      </c>
      <c r="C3" s="37">
        <v>4987.2</v>
      </c>
      <c r="D3" s="38">
        <v>1547084565</v>
      </c>
    </row>
    <row r="4" spans="2:4">
      <c r="B4" s="16" t="s">
        <v>91</v>
      </c>
      <c r="C4" s="37">
        <v>4030</v>
      </c>
      <c r="D4" s="38">
        <v>1583449099</v>
      </c>
    </row>
    <row r="5" spans="2:4">
      <c r="B5" s="16" t="s">
        <v>16</v>
      </c>
      <c r="C5" s="37">
        <v>4406.2</v>
      </c>
      <c r="D5" s="38">
        <v>1581234109</v>
      </c>
    </row>
    <row r="6" spans="2:4">
      <c r="B6" s="16" t="s">
        <v>162</v>
      </c>
      <c r="C6" s="37">
        <v>3386.6</v>
      </c>
      <c r="D6" s="39">
        <v>1500054122</v>
      </c>
    </row>
    <row r="7" spans="2:4">
      <c r="B7" s="16" t="s">
        <v>116</v>
      </c>
      <c r="C7" s="37">
        <v>3311.6</v>
      </c>
      <c r="D7" s="38">
        <v>1581234389</v>
      </c>
    </row>
    <row r="8" spans="2:4">
      <c r="B8" s="16" t="s">
        <v>137</v>
      </c>
      <c r="C8" s="37">
        <v>7079.2</v>
      </c>
      <c r="D8" s="38">
        <v>1581234126</v>
      </c>
    </row>
    <row r="9" spans="2:4">
      <c r="B9" s="16" t="s">
        <v>96</v>
      </c>
      <c r="C9" s="37">
        <v>3054.2</v>
      </c>
      <c r="D9" s="38">
        <v>1581234096</v>
      </c>
    </row>
    <row r="10" spans="2:4">
      <c r="B10" s="16" t="s">
        <v>32</v>
      </c>
      <c r="C10" s="37">
        <v>3054</v>
      </c>
      <c r="D10" s="38">
        <v>1581233848</v>
      </c>
    </row>
    <row r="11" spans="2:4">
      <c r="B11" s="16" t="s">
        <v>98</v>
      </c>
      <c r="C11" s="37">
        <v>3054</v>
      </c>
      <c r="D11" s="38">
        <v>1514688940</v>
      </c>
    </row>
    <row r="12" spans="2:4">
      <c r="B12" s="16" t="s">
        <v>34</v>
      </c>
      <c r="C12" s="37">
        <v>3193.2</v>
      </c>
      <c r="D12" s="38">
        <v>1581233855</v>
      </c>
    </row>
    <row r="13" spans="2:4">
      <c r="B13" s="16" t="s">
        <v>36</v>
      </c>
      <c r="C13" s="37">
        <v>3386.4</v>
      </c>
      <c r="D13" s="38">
        <v>1581233863</v>
      </c>
    </row>
    <row r="14" spans="2:4">
      <c r="B14" s="16" t="s">
        <v>59</v>
      </c>
      <c r="C14" s="37">
        <v>3054.2</v>
      </c>
      <c r="D14" s="38">
        <v>1510016001</v>
      </c>
    </row>
    <row r="15" spans="2:4">
      <c r="B15" s="16" t="s">
        <v>164</v>
      </c>
      <c r="C15" s="37">
        <v>3386.6</v>
      </c>
      <c r="D15" s="38">
        <v>1585174586</v>
      </c>
    </row>
    <row r="16" spans="2:4">
      <c r="B16" s="16" t="s">
        <v>118</v>
      </c>
      <c r="C16" s="37">
        <v>4166.8</v>
      </c>
      <c r="D16" s="38">
        <v>1581234401</v>
      </c>
    </row>
    <row r="17" spans="2:4">
      <c r="B17" s="16" t="s">
        <v>38</v>
      </c>
      <c r="C17" s="37">
        <v>3193.4</v>
      </c>
      <c r="D17" s="41">
        <v>1571043043</v>
      </c>
    </row>
    <row r="18" spans="2:4">
      <c r="B18" s="16" t="s">
        <v>190</v>
      </c>
      <c r="C18" s="37">
        <v>3830.4</v>
      </c>
      <c r="D18" s="38">
        <v>1575688019</v>
      </c>
    </row>
    <row r="19" spans="2:4">
      <c r="B19" s="16" t="s">
        <v>74</v>
      </c>
      <c r="C19" s="37">
        <v>2928.8</v>
      </c>
      <c r="D19" s="38">
        <v>1559167701</v>
      </c>
    </row>
    <row r="20" spans="2:4">
      <c r="B20" s="16" t="s">
        <v>76</v>
      </c>
      <c r="C20" s="37">
        <v>3054</v>
      </c>
      <c r="D20" s="38">
        <v>1581234045</v>
      </c>
    </row>
    <row r="21" spans="2:4">
      <c r="B21" s="16" t="s">
        <v>109</v>
      </c>
      <c r="C21" s="37">
        <v>3054</v>
      </c>
      <c r="D21" s="38">
        <v>1581233960</v>
      </c>
    </row>
    <row r="22" spans="2:4">
      <c r="B22" s="16" t="s">
        <v>179</v>
      </c>
      <c r="C22" s="37">
        <v>3735.2</v>
      </c>
      <c r="D22" s="39">
        <v>1589930350</v>
      </c>
    </row>
    <row r="23" spans="2:4">
      <c r="B23" s="16" t="s">
        <v>61</v>
      </c>
      <c r="C23" s="37">
        <v>3054</v>
      </c>
      <c r="D23" s="38">
        <v>1581233978</v>
      </c>
    </row>
    <row r="24" spans="2:4">
      <c r="B24" s="16" t="s">
        <v>23</v>
      </c>
      <c r="C24" s="37">
        <v>5258.2</v>
      </c>
      <c r="D24" s="38">
        <v>1528160869</v>
      </c>
    </row>
    <row r="25" spans="2:4">
      <c r="B25" s="16" t="s">
        <v>40</v>
      </c>
      <c r="C25" s="37">
        <v>3193.4</v>
      </c>
      <c r="D25" s="38">
        <v>1581234002</v>
      </c>
    </row>
    <row r="26" spans="2:4">
      <c r="B26" s="16" t="s">
        <v>139</v>
      </c>
      <c r="C26" s="37">
        <v>3499.8</v>
      </c>
      <c r="D26" s="38">
        <v>1581234142</v>
      </c>
    </row>
    <row r="27" spans="2:4">
      <c r="B27" s="16" t="s">
        <v>78</v>
      </c>
      <c r="C27" s="37">
        <v>4527.8</v>
      </c>
      <c r="D27" s="38">
        <v>1581234053</v>
      </c>
    </row>
    <row r="28" spans="2:4">
      <c r="B28" s="16" t="s">
        <v>80</v>
      </c>
      <c r="C28" s="37">
        <v>3386.6</v>
      </c>
      <c r="D28" s="38">
        <v>1547580603</v>
      </c>
    </row>
    <row r="29" spans="2:4">
      <c r="B29" s="16" t="s">
        <v>111</v>
      </c>
      <c r="C29" s="37">
        <v>3054</v>
      </c>
      <c r="D29" s="38">
        <v>1581233871</v>
      </c>
    </row>
    <row r="30" spans="2:4">
      <c r="B30" s="16" t="s">
        <v>195</v>
      </c>
      <c r="C30" s="37">
        <v>3386.6</v>
      </c>
      <c r="D30" s="38">
        <v>1559401542</v>
      </c>
    </row>
    <row r="31" spans="2:4">
      <c r="B31" s="16" t="s">
        <v>63</v>
      </c>
      <c r="C31" s="37">
        <v>3193.8</v>
      </c>
      <c r="D31" s="38">
        <v>1553564644</v>
      </c>
    </row>
    <row r="32" spans="2:4">
      <c r="B32" s="16" t="s">
        <v>42</v>
      </c>
      <c r="C32" s="37">
        <v>3054</v>
      </c>
      <c r="D32" s="38">
        <v>1583449081</v>
      </c>
    </row>
    <row r="33" spans="2:4">
      <c r="B33" s="16" t="s">
        <v>141</v>
      </c>
      <c r="C33" s="37">
        <v>1992.2</v>
      </c>
      <c r="D33" s="38">
        <v>1581234168</v>
      </c>
    </row>
    <row r="34" spans="2:4">
      <c r="B34" s="16" t="s">
        <v>65</v>
      </c>
      <c r="C34" s="37">
        <v>3472.2</v>
      </c>
      <c r="D34" s="38">
        <v>1589384578</v>
      </c>
    </row>
    <row r="35" spans="2:4">
      <c r="B35" s="16" t="s">
        <v>120</v>
      </c>
      <c r="C35" s="37">
        <v>2077.1999999999998</v>
      </c>
      <c r="D35" s="38">
        <v>1553660880</v>
      </c>
    </row>
    <row r="36" spans="2:4">
      <c r="B36" s="16" t="s">
        <v>166</v>
      </c>
      <c r="C36" s="37">
        <v>3386.6</v>
      </c>
      <c r="D36" s="38">
        <v>1509582212</v>
      </c>
    </row>
    <row r="37" spans="2:4">
      <c r="B37" s="16" t="s">
        <v>82</v>
      </c>
      <c r="C37" s="37">
        <v>3054</v>
      </c>
      <c r="D37" s="38">
        <v>1581233901</v>
      </c>
    </row>
    <row r="38" spans="2:4">
      <c r="B38" s="16" t="s">
        <v>18</v>
      </c>
      <c r="C38" s="37">
        <v>6223.6</v>
      </c>
      <c r="D38" s="40" t="s">
        <v>221</v>
      </c>
    </row>
    <row r="39" spans="2:4">
      <c r="B39" s="16" t="s">
        <v>122</v>
      </c>
      <c r="C39" s="37">
        <v>3054.2</v>
      </c>
      <c r="D39" s="38">
        <v>1568951204</v>
      </c>
    </row>
    <row r="40" spans="2:4">
      <c r="B40" s="16" t="s">
        <v>124</v>
      </c>
      <c r="C40" s="37">
        <v>3054</v>
      </c>
      <c r="D40" s="38">
        <v>1583449065</v>
      </c>
    </row>
    <row r="41" spans="2:4">
      <c r="B41" s="16" t="s">
        <v>25</v>
      </c>
      <c r="C41" s="37">
        <v>3472</v>
      </c>
      <c r="D41" s="38">
        <v>1556670194</v>
      </c>
    </row>
    <row r="42" spans="2:4">
      <c r="B42" s="16" t="s">
        <v>143</v>
      </c>
      <c r="C42" s="37">
        <v>10221.200000000001</v>
      </c>
      <c r="D42" s="38">
        <v>1581234193</v>
      </c>
    </row>
    <row r="43" spans="2:4">
      <c r="B43" s="16" t="s">
        <v>27</v>
      </c>
      <c r="C43" s="37">
        <v>3635.2</v>
      </c>
      <c r="D43" s="38">
        <v>1512023717</v>
      </c>
    </row>
    <row r="44" spans="2:4">
      <c r="B44" s="16" t="s">
        <v>197</v>
      </c>
      <c r="C44" s="37">
        <v>4987.3999999999996</v>
      </c>
      <c r="D44" s="38">
        <v>1581234208</v>
      </c>
    </row>
    <row r="45" spans="2:4">
      <c r="B45" s="16" t="s">
        <v>100</v>
      </c>
      <c r="C45" s="37">
        <v>3054</v>
      </c>
      <c r="D45" s="38">
        <v>1586809291</v>
      </c>
    </row>
    <row r="46" spans="2:4">
      <c r="B46" s="16" t="s">
        <v>192</v>
      </c>
      <c r="C46" s="37">
        <v>4987.2</v>
      </c>
      <c r="D46" s="38">
        <v>1581234215</v>
      </c>
    </row>
    <row r="47" spans="2:4">
      <c r="B47" s="16" t="s">
        <v>145</v>
      </c>
      <c r="C47" s="37">
        <v>5439</v>
      </c>
      <c r="D47" s="39">
        <v>1549654890</v>
      </c>
    </row>
    <row r="48" spans="2:4">
      <c r="B48" s="16" t="s">
        <v>199</v>
      </c>
      <c r="C48" s="37">
        <v>2209.6</v>
      </c>
      <c r="D48" s="38">
        <v>1540178516</v>
      </c>
    </row>
    <row r="49" spans="2:4">
      <c r="B49" s="16" t="s">
        <v>147</v>
      </c>
      <c r="C49" s="37">
        <v>3635.2</v>
      </c>
      <c r="D49" s="38">
        <v>1581234223</v>
      </c>
    </row>
    <row r="50" spans="2:4">
      <c r="B50" s="16" t="s">
        <v>44</v>
      </c>
      <c r="C50" s="37">
        <v>2880.2</v>
      </c>
      <c r="D50" s="38">
        <v>1581233927</v>
      </c>
    </row>
    <row r="51" spans="2:4">
      <c r="B51" s="16" t="s">
        <v>102</v>
      </c>
      <c r="C51" s="37">
        <v>3054</v>
      </c>
      <c r="D51" s="38">
        <v>1554293301</v>
      </c>
    </row>
    <row r="52" spans="2:4">
      <c r="B52" s="16" t="s">
        <v>104</v>
      </c>
      <c r="C52" s="37">
        <v>3054</v>
      </c>
      <c r="D52" s="38">
        <v>1568924703</v>
      </c>
    </row>
    <row r="53" spans="2:4">
      <c r="B53" s="16" t="s">
        <v>126</v>
      </c>
      <c r="C53" s="37">
        <v>3472.2</v>
      </c>
      <c r="D53" s="38">
        <v>1581234419</v>
      </c>
    </row>
    <row r="54" spans="2:4">
      <c r="B54" s="16" t="s">
        <v>181</v>
      </c>
      <c r="C54" s="37">
        <v>4410.2</v>
      </c>
      <c r="D54" s="38">
        <v>1537485635</v>
      </c>
    </row>
    <row r="55" spans="2:4">
      <c r="B55" s="16" t="s">
        <v>149</v>
      </c>
      <c r="C55" s="37">
        <v>3054.2</v>
      </c>
      <c r="D55" s="38">
        <v>1518617983</v>
      </c>
    </row>
    <row r="56" spans="2:4">
      <c r="B56" s="16" t="s">
        <v>128</v>
      </c>
      <c r="C56" s="37">
        <v>3386.6</v>
      </c>
      <c r="D56" s="38">
        <v>1558988816</v>
      </c>
    </row>
    <row r="57" spans="2:4">
      <c r="B57" s="16" t="s">
        <v>84</v>
      </c>
      <c r="C57" s="37">
        <v>4987.2</v>
      </c>
      <c r="D57" s="38">
        <v>1549571162</v>
      </c>
    </row>
    <row r="58" spans="2:4">
      <c r="B58" s="16" t="s">
        <v>183</v>
      </c>
      <c r="C58" s="37">
        <v>3735.2</v>
      </c>
      <c r="D58" s="38">
        <v>1581234363</v>
      </c>
    </row>
    <row r="59" spans="2:4">
      <c r="B59" s="16" t="s">
        <v>168</v>
      </c>
      <c r="C59" s="37">
        <v>3386.6</v>
      </c>
      <c r="D59" s="38">
        <v>1581234231</v>
      </c>
    </row>
    <row r="60" spans="2:4">
      <c r="B60" s="16" t="s">
        <v>132</v>
      </c>
      <c r="C60" s="37">
        <v>4166.8</v>
      </c>
      <c r="D60" s="38">
        <v>1581234427</v>
      </c>
    </row>
    <row r="61" spans="2:4">
      <c r="B61" s="16" t="s">
        <v>46</v>
      </c>
      <c r="C61" s="37">
        <v>3193.4</v>
      </c>
      <c r="D61" s="41">
        <v>1561315239</v>
      </c>
    </row>
    <row r="62" spans="2:4">
      <c r="B62" s="16" t="s">
        <v>67</v>
      </c>
      <c r="C62" s="37">
        <v>3193.4</v>
      </c>
      <c r="D62" s="38">
        <v>1581233995</v>
      </c>
    </row>
    <row r="63" spans="2:4">
      <c r="B63" s="16" t="s">
        <v>153</v>
      </c>
      <c r="C63" s="37">
        <v>3472.2</v>
      </c>
      <c r="D63" s="39">
        <v>1587231667</v>
      </c>
    </row>
    <row r="64" spans="2:4">
      <c r="B64" s="16" t="s">
        <v>170</v>
      </c>
      <c r="C64" s="37">
        <v>3386.6</v>
      </c>
      <c r="D64" s="38">
        <v>1514436704</v>
      </c>
    </row>
    <row r="65" spans="2:4">
      <c r="B65" s="16" t="s">
        <v>93</v>
      </c>
      <c r="C65" s="37">
        <v>3475.2</v>
      </c>
      <c r="D65" s="38">
        <v>1541827467</v>
      </c>
    </row>
    <row r="66" spans="2:4">
      <c r="B66" s="16" t="s">
        <v>155</v>
      </c>
      <c r="C66" s="37">
        <v>7079.2</v>
      </c>
      <c r="D66" s="38">
        <v>1581234257</v>
      </c>
    </row>
    <row r="67" spans="2:4">
      <c r="B67" s="16" t="s">
        <v>202</v>
      </c>
      <c r="C67" s="37">
        <v>4987.3999999999996</v>
      </c>
      <c r="D67" s="38">
        <v>1581234266</v>
      </c>
    </row>
    <row r="68" spans="2:4">
      <c r="B68" s="16" t="s">
        <v>113</v>
      </c>
      <c r="C68" s="37">
        <v>3054</v>
      </c>
      <c r="D68" s="39">
        <v>1585512219</v>
      </c>
    </row>
    <row r="69" spans="2:4">
      <c r="B69" s="16" t="s">
        <v>185</v>
      </c>
      <c r="C69" s="37">
        <v>3735.2</v>
      </c>
      <c r="D69" s="38">
        <v>1581234274</v>
      </c>
    </row>
    <row r="70" spans="2:4">
      <c r="B70" s="16" t="s">
        <v>48</v>
      </c>
      <c r="C70" s="37">
        <v>3054</v>
      </c>
      <c r="D70" s="38">
        <v>1581233936</v>
      </c>
    </row>
    <row r="71" spans="2:4">
      <c r="B71" s="16" t="s">
        <v>134</v>
      </c>
      <c r="C71" s="37">
        <v>3472.2</v>
      </c>
      <c r="D71" s="38">
        <v>1581881798</v>
      </c>
    </row>
    <row r="72" spans="2:4">
      <c r="B72" s="16" t="s">
        <v>69</v>
      </c>
      <c r="C72" s="37">
        <v>3193.2</v>
      </c>
      <c r="D72" s="38">
        <v>1555005313</v>
      </c>
    </row>
    <row r="73" spans="2:4">
      <c r="B73" s="16" t="s">
        <v>50</v>
      </c>
      <c r="C73" s="37">
        <v>3054</v>
      </c>
      <c r="D73" s="39">
        <v>1523230796</v>
      </c>
    </row>
    <row r="74" spans="2:4">
      <c r="B74" s="16" t="s">
        <v>172</v>
      </c>
      <c r="C74" s="37">
        <v>4987.2</v>
      </c>
      <c r="D74" s="38">
        <v>1581234282</v>
      </c>
    </row>
    <row r="75" spans="2:4">
      <c r="B75" s="16" t="s">
        <v>71</v>
      </c>
      <c r="C75" s="37">
        <v>3054</v>
      </c>
      <c r="D75" s="38">
        <v>1581234028</v>
      </c>
    </row>
    <row r="76" spans="2:4">
      <c r="B76" s="16" t="s">
        <v>88</v>
      </c>
      <c r="C76" s="37">
        <v>3054</v>
      </c>
      <c r="D76" s="38">
        <v>1581234079</v>
      </c>
    </row>
    <row r="77" spans="2:4">
      <c r="B77" s="16" t="s">
        <v>174</v>
      </c>
      <c r="C77" s="37">
        <v>3386.4</v>
      </c>
      <c r="D77" s="38">
        <v>1581234290</v>
      </c>
    </row>
    <row r="78" spans="2:4">
      <c r="B78" s="16" t="s">
        <v>52</v>
      </c>
      <c r="C78" s="37">
        <v>3054.2</v>
      </c>
      <c r="D78" s="38">
        <v>1287661509</v>
      </c>
    </row>
    <row r="79" spans="2:4">
      <c r="B79" s="16" t="s">
        <v>106</v>
      </c>
      <c r="C79" s="37">
        <v>3054</v>
      </c>
      <c r="D79" s="38">
        <v>1581234348</v>
      </c>
    </row>
    <row r="80" spans="2:4">
      <c r="B80" s="16" t="s">
        <v>54</v>
      </c>
      <c r="C80" s="37">
        <v>3054</v>
      </c>
      <c r="D80" s="38">
        <v>1585829310</v>
      </c>
    </row>
    <row r="81" spans="2:4">
      <c r="B81" s="16" t="s">
        <v>187</v>
      </c>
      <c r="C81" s="37">
        <v>3735.2</v>
      </c>
      <c r="D81" s="38">
        <v>1581234371</v>
      </c>
    </row>
    <row r="82" spans="2:4">
      <c r="B82" s="16" t="s">
        <v>56</v>
      </c>
      <c r="C82" s="37">
        <v>3054</v>
      </c>
      <c r="D82" s="38">
        <v>1581234087</v>
      </c>
    </row>
    <row r="83" spans="2:4">
      <c r="B83" s="16" t="s">
        <v>176</v>
      </c>
      <c r="C83" s="37">
        <v>3386.6</v>
      </c>
      <c r="D83" s="38">
        <v>1583941504</v>
      </c>
    </row>
    <row r="84" spans="2:4">
      <c r="B84" s="16" t="s">
        <v>157</v>
      </c>
      <c r="C84" s="37">
        <v>4987.2</v>
      </c>
      <c r="D84" s="38">
        <v>1581234304</v>
      </c>
    </row>
    <row r="85" spans="2:4">
      <c r="B85" s="16" t="s">
        <v>159</v>
      </c>
      <c r="C85" s="37">
        <v>3500</v>
      </c>
      <c r="D85" s="38">
        <v>1581234312</v>
      </c>
    </row>
  </sheetData>
  <conditionalFormatting sqref="B4:C84">
    <cfRule type="cellIs" dxfId="1" priority="2" operator="lessThan">
      <formula>0</formula>
    </cfRule>
  </conditionalFormatting>
  <conditionalFormatting sqref="B3:C8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01-15 MAYO</vt:lpstr>
      <vt:lpstr>Hoja1</vt:lpstr>
      <vt:lpstr>'01-15 MAYO'!Área_de_impresión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2023-05-15T17:51:41Z</cp:lastPrinted>
  <dcterms:created xsi:type="dcterms:W3CDTF">2023-05-15T15:39:37Z</dcterms:created>
  <dcterms:modified xsi:type="dcterms:W3CDTF">2023-05-29T16:24:39Z</dcterms:modified>
</cp:coreProperties>
</file>