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01-15 FEBRERO" sheetId="1" r:id="rId1"/>
    <sheet name="Hoja3" sheetId="4" r:id="rId2"/>
  </sheets>
  <definedNames>
    <definedName name="_xlnm.Print_Area" localSheetId="0">'01-15 FEBRERO'!$A$1:$P$168</definedName>
  </definedNames>
  <calcPr calcId="125725"/>
</workbook>
</file>

<file path=xl/calcChain.xml><?xml version="1.0" encoding="utf-8"?>
<calcChain xmlns="http://schemas.openxmlformats.org/spreadsheetml/2006/main">
  <c r="N164" i="1"/>
  <c r="O157"/>
  <c r="O152"/>
  <c r="O145"/>
  <c r="O139"/>
  <c r="O129"/>
  <c r="O117"/>
  <c r="O101"/>
  <c r="O88"/>
  <c r="O81"/>
  <c r="O72"/>
  <c r="O66"/>
  <c r="O54"/>
  <c r="O43"/>
  <c r="O24"/>
  <c r="O17"/>
  <c r="N165" l="1"/>
  <c r="N166"/>
  <c r="N66" l="1"/>
  <c r="M66"/>
  <c r="L66"/>
  <c r="K66"/>
  <c r="J66"/>
  <c r="I66"/>
  <c r="H66"/>
  <c r="G66"/>
  <c r="F66"/>
  <c r="E66"/>
  <c r="D66"/>
  <c r="C66"/>
  <c r="D157"/>
  <c r="N157"/>
  <c r="M157"/>
  <c r="L157"/>
  <c r="K157"/>
  <c r="J157"/>
  <c r="I157"/>
  <c r="H157"/>
  <c r="G157"/>
  <c r="F157"/>
  <c r="E157"/>
  <c r="N152"/>
  <c r="M152"/>
  <c r="L152"/>
  <c r="K152"/>
  <c r="J152"/>
  <c r="I152"/>
  <c r="H152"/>
  <c r="G152"/>
  <c r="F152"/>
  <c r="E152"/>
  <c r="D152"/>
  <c r="N145"/>
  <c r="M145"/>
  <c r="L145"/>
  <c r="K145"/>
  <c r="J145"/>
  <c r="I145"/>
  <c r="H145"/>
  <c r="G145"/>
  <c r="F145"/>
  <c r="E145"/>
  <c r="D145"/>
  <c r="N139"/>
  <c r="M139"/>
  <c r="L139"/>
  <c r="K139"/>
  <c r="J139"/>
  <c r="I139"/>
  <c r="H139"/>
  <c r="G139"/>
  <c r="F139"/>
  <c r="E139"/>
  <c r="D139"/>
  <c r="N129"/>
  <c r="M129"/>
  <c r="L129"/>
  <c r="K129"/>
  <c r="J129"/>
  <c r="I129"/>
  <c r="H129"/>
  <c r="G129"/>
  <c r="F129"/>
  <c r="E129"/>
  <c r="D129"/>
  <c r="N117"/>
  <c r="M117"/>
  <c r="L117"/>
  <c r="K117"/>
  <c r="J117"/>
  <c r="I117"/>
  <c r="H117"/>
  <c r="G117"/>
  <c r="F117"/>
  <c r="E117"/>
  <c r="D117"/>
  <c r="N101"/>
  <c r="M101"/>
  <c r="L101"/>
  <c r="K101"/>
  <c r="J101"/>
  <c r="I101"/>
  <c r="H101"/>
  <c r="G101"/>
  <c r="F101"/>
  <c r="E101"/>
  <c r="D101"/>
  <c r="N88"/>
  <c r="M88"/>
  <c r="L88"/>
  <c r="K88"/>
  <c r="J88"/>
  <c r="I88"/>
  <c r="H88"/>
  <c r="G88"/>
  <c r="F88"/>
  <c r="E88"/>
  <c r="D88"/>
  <c r="N81"/>
  <c r="M81"/>
  <c r="L81"/>
  <c r="K81"/>
  <c r="J81"/>
  <c r="I81"/>
  <c r="H81"/>
  <c r="G81"/>
  <c r="F81"/>
  <c r="E81"/>
  <c r="D81"/>
  <c r="N72"/>
  <c r="M72"/>
  <c r="L72"/>
  <c r="K72"/>
  <c r="J72"/>
  <c r="I72"/>
  <c r="H72"/>
  <c r="G72"/>
  <c r="F72"/>
  <c r="E72"/>
  <c r="D72"/>
  <c r="N54"/>
  <c r="M54"/>
  <c r="L54"/>
  <c r="K54"/>
  <c r="J54"/>
  <c r="I54"/>
  <c r="H54"/>
  <c r="G54"/>
  <c r="F54"/>
  <c r="E54"/>
  <c r="D54"/>
  <c r="N43"/>
  <c r="M43"/>
  <c r="L43"/>
  <c r="K43"/>
  <c r="J43"/>
  <c r="I43"/>
  <c r="H43"/>
  <c r="G43"/>
  <c r="F43"/>
  <c r="E43"/>
  <c r="D43"/>
  <c r="N24"/>
  <c r="M24"/>
  <c r="L24"/>
  <c r="K24"/>
  <c r="J24"/>
  <c r="I24"/>
  <c r="H24"/>
  <c r="G24"/>
  <c r="F24"/>
  <c r="E24"/>
  <c r="D24"/>
  <c r="N17"/>
  <c r="M17"/>
  <c r="L17"/>
  <c r="K17"/>
  <c r="J17"/>
  <c r="I17"/>
  <c r="H17"/>
  <c r="G17"/>
  <c r="F17"/>
  <c r="E17"/>
  <c r="D17"/>
  <c r="C157" l="1"/>
  <c r="C152"/>
  <c r="C145"/>
  <c r="C139"/>
  <c r="C129"/>
  <c r="C117"/>
  <c r="C101"/>
  <c r="C88"/>
  <c r="C81"/>
  <c r="C72"/>
  <c r="C54"/>
  <c r="C43"/>
  <c r="C24"/>
  <c r="C17"/>
</calcChain>
</file>

<file path=xl/sharedStrings.xml><?xml version="1.0" encoding="utf-8"?>
<sst xmlns="http://schemas.openxmlformats.org/spreadsheetml/2006/main" count="538" uniqueCount="219">
  <si>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</si>
  <si>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</si>
  <si>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</si>
  <si>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</si>
  <si>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</si>
  <si>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</si>
  <si>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</si>
  <si>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</si>
  <si>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</si>
  <si>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</si>
  <si>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</si>
  <si>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</si>
  <si>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</si>
  <si>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</si>
  <si>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 xml:space="preserve">    Reg. Pat. IMSS:  B9517265102</t>
  </si>
  <si>
    <t>Departamento 19 ADMINISTRACION Y FINANZAS</t>
  </si>
  <si>
    <t>043</t>
  </si>
  <si>
    <t>Alvarez Cruz Ma.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</si>
  <si>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</si>
  <si>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</si>
  <si>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</si>
  <si>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</si>
  <si>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</si>
  <si>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</si>
  <si>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</si>
  <si>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</si>
  <si>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</si>
  <si>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</si>
  <si>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</si>
  <si>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</si>
  <si>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</si>
  <si>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</si>
  <si>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</si>
  <si>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</si>
  <si>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</si>
  <si>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</si>
  <si>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369</t>
  </si>
  <si>
    <t>Flores  Contreras Dora Araceli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</si>
  <si>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</si>
  <si>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</si>
  <si>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</si>
  <si>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</si>
  <si>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</si>
  <si>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</si>
  <si>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</si>
  <si>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</si>
  <si>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</si>
  <si>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</si>
  <si>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</si>
  <si>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</si>
  <si>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</si>
  <si>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</si>
  <si>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</si>
  <si>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</si>
  <si>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</si>
  <si>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</si>
  <si>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</si>
  <si>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</si>
  <si>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</si>
  <si>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</si>
  <si>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</si>
  <si>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</si>
  <si>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</si>
  <si>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</si>
  <si>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</si>
  <si>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</si>
  <si>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</si>
  <si>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</si>
  <si>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</si>
  <si>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</si>
  <si>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</si>
  <si>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</si>
  <si>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</si>
  <si>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</si>
  <si>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</si>
  <si>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</si>
  <si>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124</t>
  </si>
  <si>
    <t>Contreras Chavez Raul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</si>
  <si>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</si>
  <si>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</si>
  <si>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</si>
  <si>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</si>
  <si>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</si>
  <si>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</si>
  <si>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</si>
  <si>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</si>
  <si>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</si>
  <si>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</si>
  <si>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</si>
  <si>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</si>
  <si>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</si>
  <si>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</si>
  <si>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</si>
  <si>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</si>
  <si>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</si>
  <si>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</si>
  <si>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</si>
  <si>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</si>
  <si>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</si>
  <si>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</si>
  <si>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</si>
  <si>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</si>
  <si>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</si>
  <si>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</si>
  <si>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</si>
  <si>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</si>
  <si>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</si>
  <si>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</si>
  <si>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</si>
  <si>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</si>
  <si>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</si>
  <si>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</si>
  <si>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</si>
  <si>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</si>
  <si>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</si>
  <si>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</si>
  <si>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</si>
  <si>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</si>
  <si>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260</t>
  </si>
  <si>
    <t>Cervantes Garcia Odalys</t>
  </si>
  <si>
    <t>368</t>
  </si>
  <si>
    <t>González Villarruel Ma Cristina</t>
  </si>
  <si>
    <t>345</t>
  </si>
  <si>
    <t>Leal Contreras Gisela</t>
  </si>
  <si>
    <t>028</t>
  </si>
  <si>
    <t>Martinez Lopez Ana Paulina</t>
  </si>
  <si>
    <t>373</t>
  </si>
  <si>
    <t>Munguia Garcia Maria Valentina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</si>
  <si>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</si>
  <si>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</si>
  <si>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</si>
  <si>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</si>
  <si>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</si>
  <si>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</si>
  <si>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</si>
  <si>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</si>
  <si>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</si>
  <si>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</si>
  <si>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</si>
  <si>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</si>
  <si>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</si>
  <si>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</si>
  <si>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</si>
  <si>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</si>
  <si>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</si>
  <si>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</si>
  <si>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</si>
  <si>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</si>
  <si>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</si>
  <si>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</si>
  <si>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</si>
  <si>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</si>
  <si>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</si>
  <si>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</si>
  <si>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</si>
  <si>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</si>
  <si>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</si>
  <si>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</si>
  <si>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</si>
  <si>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</si>
  <si>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</si>
  <si>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</si>
  <si>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</si>
  <si>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</si>
  <si>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</si>
  <si>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</si>
  <si>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</si>
  <si>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</si>
  <si>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</si>
  <si>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</si>
  <si>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</si>
  <si>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</si>
  <si>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</si>
  <si>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</si>
  <si>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</si>
  <si>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</si>
  <si>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</si>
  <si>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</si>
  <si>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</si>
  <si>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</si>
  <si>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</si>
  <si>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</si>
  <si>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</si>
  <si>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</si>
  <si>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</si>
  <si>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372</t>
  </si>
  <si>
    <t>Salazar Carrillo Ixchel Guadalupe</t>
  </si>
  <si>
    <t>307</t>
  </si>
  <si>
    <t>Villa Sanchez Jose Gerardo</t>
  </si>
  <si>
    <t>Departamento 17 RECURSOS HUMANOS Y JURIDICOS</t>
  </si>
  <si>
    <t>237</t>
  </si>
  <si>
    <t>Cervates Zamora Maria Xitlali</t>
  </si>
  <si>
    <t>280</t>
  </si>
  <si>
    <t>Lozano Saavedra Ana Rosa</t>
  </si>
  <si>
    <t>Departamento 20 SEGURIDAD ALIMENTARIA</t>
  </si>
  <si>
    <t>374</t>
  </si>
  <si>
    <t>Flores Zaragoza Mayra Alejandra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</si>
  <si>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</si>
  <si>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</si>
  <si>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</si>
  <si>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</si>
  <si>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</si>
  <si>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</si>
  <si>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</si>
  <si>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</si>
  <si>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</si>
  <si>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</si>
  <si>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Alta 01/02/23</t>
  </si>
  <si>
    <t>vacaciones</t>
  </si>
  <si>
    <t>Prestamo 2/10</t>
  </si>
  <si>
    <t>Prestamo 3/8</t>
  </si>
  <si>
    <t>Prestamo 5/10</t>
  </si>
  <si>
    <t>SISTEMA PARA EL DESARROLLO INTEGRA DE LA FAMILIA DEL</t>
  </si>
  <si>
    <t>MUNCIPIO DE OCOTLÁN JALISCO</t>
  </si>
  <si>
    <t xml:space="preserve">Periodo 3 al 3 Quincenal del 01/02/2023 al 15/02/2023                                      </t>
  </si>
  <si>
    <t>TRANSFERENCIA</t>
  </si>
  <si>
    <t>TOTAL NOMINA</t>
  </si>
  <si>
    <t>PAGO CHEQUE NOMINA (MANUEL-RAUL-VALENTINA-IXCHEL</t>
  </si>
  <si>
    <t>0476973035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</si>
</sst>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1" fillId="0" borderId="2" xfId="0" applyNumberFormat="1" applyFont="1" applyBorder="1"/>
    <xf numFmtId="164" fontId="6" fillId="0" borderId="2" xfId="0" applyNumberFormat="1" applyFont="1" applyBorder="1"/>
    <xf numFmtId="164" fontId="1" fillId="0" borderId="3" xfId="0" applyNumberFormat="1" applyFont="1" applyBorder="1"/>
    <xf numFmtId="164" fontId="1" fillId="0" borderId="0" xfId="0" applyNumberFormat="1" applyFont="1" applyFill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6" fillId="0" borderId="2" xfId="0" applyNumberFormat="1" applyFont="1" applyFill="1" applyBorder="1"/>
    <xf numFmtId="164" fontId="1" fillId="0" borderId="2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164" fontId="1" fillId="3" borderId="2" xfId="0" applyNumberFormat="1" applyFont="1" applyFill="1" applyBorder="1"/>
    <xf numFmtId="164" fontId="9" fillId="0" borderId="0" xfId="0" applyNumberFormat="1" applyFont="1"/>
    <xf numFmtId="164" fontId="10" fillId="0" borderId="0" xfId="0" applyNumberFormat="1" applyFont="1"/>
    <xf numFmtId="49" fontId="6" fillId="0" borderId="4" xfId="0" applyNumberFormat="1" applyFont="1" applyBorder="1"/>
    <xf numFmtId="49" fontId="1" fillId="0" borderId="2" xfId="0" applyNumberFormat="1" applyFont="1" applyBorder="1"/>
    <xf numFmtId="49" fontId="1" fillId="3" borderId="2" xfId="0" applyNumberFormat="1" applyFont="1" applyFill="1" applyBorder="1"/>
    <xf numFmtId="164" fontId="9" fillId="0" borderId="0" xfId="0" applyNumberFormat="1" applyFont="1" applyAlignment="1">
      <alignment horizontal="center"/>
    </xf>
    <xf numFmtId="164" fontId="9" fillId="0" borderId="2" xfId="0" applyNumberFormat="1" applyFont="1" applyBorder="1"/>
    <xf numFmtId="164" fontId="9" fillId="0" borderId="0" xfId="0" applyNumberFormat="1" applyFont="1" applyAlignment="1">
      <alignment horizontal="right"/>
    </xf>
    <xf numFmtId="164" fontId="9" fillId="3" borderId="2" xfId="0" applyNumberFormat="1" applyFont="1" applyFill="1" applyBorder="1"/>
    <xf numFmtId="164" fontId="6" fillId="0" borderId="2" xfId="0" applyNumberFormat="1" applyFont="1" applyBorder="1" applyAlignment="1">
      <alignment vertical="center"/>
    </xf>
    <xf numFmtId="164" fontId="11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0" fillId="0" borderId="0" xfId="0" applyFill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165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165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/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209550</xdr:colOff>
      <xdr:row>4</xdr:row>
      <xdr:rowOff>180974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0"/>
          <a:ext cx="1800225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6"/>
  <sheetViews>
    <sheetView tabSelected="1" workbookViewId="0">
      <pane xSplit="2" ySplit="8" topLeftCell="D159" activePane="bottomRight" state="frozen"/>
      <selection pane="topRight" activeCell="C1" sqref="C1"/>
      <selection pane="bottomLeft" activeCell="A9" sqref="A9"/>
      <selection pane="bottomRight" activeCell="B175" sqref="B175"/>
    </sheetView>
  </sheetViews>
  <sheetFormatPr baseColWidth="10" defaultRowHeight="11.25"/>
  <cols>
    <col min="1" max="1" width="12.28515625" style="2" customWidth="1"/>
    <col min="2" max="2" width="20.42578125" style="1" customWidth="1"/>
    <col min="3" max="3" width="10.85546875" style="1" customWidth="1"/>
    <col min="4" max="4" width="10.7109375" style="1" customWidth="1"/>
    <col min="5" max="5" width="12.42578125" style="1" customWidth="1"/>
    <col min="6" max="6" width="11.42578125" style="1" customWidth="1"/>
    <col min="7" max="7" width="14.42578125" style="1" customWidth="1"/>
    <col min="8" max="8" width="9" style="1" customWidth="1"/>
    <col min="9" max="9" width="11.5703125" style="1" customWidth="1"/>
    <col min="10" max="10" width="12.5703125" style="1" customWidth="1"/>
    <col min="11" max="11" width="11.85546875" style="1" customWidth="1"/>
    <col min="12" max="12" width="10.140625" style="1" customWidth="1"/>
    <col min="13" max="13" width="10.7109375" style="1" customWidth="1"/>
    <col min="14" max="14" width="12.5703125" style="1" customWidth="1"/>
    <col min="15" max="15" width="11.42578125" style="1" customWidth="1"/>
    <col min="16" max="16" width="15.28515625" style="26" customWidth="1"/>
    <col min="17" max="16384" width="11.42578125" style="1"/>
  </cols>
  <sheetData>
    <row r="1" spans="1:20" ht="18" customHeight="1">
      <c r="A1" s="6"/>
      <c r="B1" s="41" t="s">
        <v>206</v>
      </c>
      <c r="C1" s="41"/>
      <c r="D1" s="42"/>
      <c r="T1" s="27"/>
    </row>
    <row r="2" spans="1:20" ht="24.95" customHeight="1">
      <c r="A2" s="7"/>
      <c r="B2" s="43" t="s">
        <v>212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T2" s="27"/>
    </row>
    <row r="3" spans="1:20" ht="18.75" customHeight="1">
      <c r="B3" s="44" t="s">
        <v>213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T3" s="27"/>
    </row>
    <row r="4" spans="1:20">
      <c r="T4" s="27"/>
    </row>
    <row r="5" spans="1:20" ht="15" customHeight="1">
      <c r="B5" s="36" t="s">
        <v>214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T5" s="27"/>
    </row>
    <row r="6" spans="1:20">
      <c r="B6" s="4"/>
      <c r="C6" s="4"/>
      <c r="T6" s="27"/>
    </row>
    <row r="7" spans="1:20">
      <c r="T7" s="26"/>
    </row>
    <row r="8" spans="1:20" s="3" customFormat="1" ht="45.75" thickBot="1">
      <c r="A8" s="8" t="s">
        <v>0</v>
      </c>
      <c r="B8" s="9" t="s">
        <v>1</v>
      </c>
      <c r="C8" s="9"/>
      <c r="D8" s="9" t="s">
        <v>2</v>
      </c>
      <c r="E8" s="9" t="s">
        <v>3</v>
      </c>
      <c r="F8" s="9" t="s">
        <v>4</v>
      </c>
      <c r="G8" s="10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  <c r="O8" s="11" t="s">
        <v>13</v>
      </c>
      <c r="P8" s="31"/>
    </row>
    <row r="9" spans="1:20" ht="12" thickTop="1"/>
    <row r="11" spans="1:20">
      <c r="A11" s="12" t="s">
        <v>14</v>
      </c>
    </row>
    <row r="12" spans="1:20" ht="12" thickBot="1"/>
    <row r="13" spans="1:20">
      <c r="A13" s="28" t="s">
        <v>15</v>
      </c>
      <c r="B13" s="18"/>
    </row>
    <row r="14" spans="1:20">
      <c r="A14" s="29" t="s">
        <v>16</v>
      </c>
      <c r="B14" s="16" t="s">
        <v>17</v>
      </c>
      <c r="C14" s="20">
        <v>4768.5</v>
      </c>
      <c r="D14" s="16">
        <v>4768.5</v>
      </c>
      <c r="E14" s="16">
        <v>0</v>
      </c>
      <c r="F14" s="16">
        <v>0</v>
      </c>
      <c r="G14" s="16">
        <v>4768.5</v>
      </c>
      <c r="H14" s="16">
        <v>0</v>
      </c>
      <c r="I14" s="16">
        <v>0</v>
      </c>
      <c r="J14" s="16">
        <v>362.35</v>
      </c>
      <c r="K14" s="16">
        <v>362.35</v>
      </c>
      <c r="L14" s="16">
        <v>0</v>
      </c>
      <c r="M14" s="16">
        <v>0.15</v>
      </c>
      <c r="N14" s="16">
        <v>362.5</v>
      </c>
      <c r="O14" s="16">
        <v>4406</v>
      </c>
      <c r="P14" s="32"/>
    </row>
    <row r="15" spans="1:20">
      <c r="A15" s="29" t="s">
        <v>18</v>
      </c>
      <c r="B15" s="16" t="s">
        <v>19</v>
      </c>
      <c r="C15" s="20">
        <v>6900</v>
      </c>
      <c r="D15" s="16">
        <v>6900</v>
      </c>
      <c r="E15" s="16">
        <v>0</v>
      </c>
      <c r="F15" s="16">
        <v>0</v>
      </c>
      <c r="G15" s="16">
        <v>6900</v>
      </c>
      <c r="H15" s="16">
        <v>0</v>
      </c>
      <c r="I15" s="16">
        <v>0</v>
      </c>
      <c r="J15" s="16">
        <v>676.34</v>
      </c>
      <c r="K15" s="16">
        <v>676.34</v>
      </c>
      <c r="L15" s="16">
        <v>0</v>
      </c>
      <c r="M15" s="16">
        <v>-0.14000000000000001</v>
      </c>
      <c r="N15" s="16">
        <v>676.2</v>
      </c>
      <c r="O15" s="16">
        <v>6223.8</v>
      </c>
      <c r="P15" s="32"/>
    </row>
    <row r="16" spans="1:20" s="5" customFormat="1">
      <c r="A16" s="14" t="s">
        <v>20</v>
      </c>
      <c r="C16" s="21" t="s">
        <v>21</v>
      </c>
      <c r="D16" s="5" t="s">
        <v>21</v>
      </c>
      <c r="E16" s="5" t="s">
        <v>21</v>
      </c>
      <c r="F16" s="5" t="s">
        <v>21</v>
      </c>
      <c r="G16" s="5" t="s">
        <v>21</v>
      </c>
      <c r="H16" s="5" t="s">
        <v>21</v>
      </c>
      <c r="I16" s="5" t="s">
        <v>21</v>
      </c>
      <c r="J16" s="5" t="s">
        <v>21</v>
      </c>
      <c r="K16" s="5" t="s">
        <v>21</v>
      </c>
      <c r="L16" s="5" t="s">
        <v>21</v>
      </c>
      <c r="M16" s="5" t="s">
        <v>21</v>
      </c>
      <c r="N16" s="5" t="s">
        <v>21</v>
      </c>
      <c r="O16" s="5" t="s">
        <v>21</v>
      </c>
      <c r="P16" s="33"/>
    </row>
    <row r="17" spans="1:16">
      <c r="C17" s="22">
        <f>SUM(C14:C16)</f>
        <v>11668.5</v>
      </c>
      <c r="D17" s="22">
        <f t="shared" ref="D17:O17" si="0">SUM(D14:D16)</f>
        <v>11668.5</v>
      </c>
      <c r="E17" s="22">
        <f t="shared" si="0"/>
        <v>0</v>
      </c>
      <c r="F17" s="22">
        <f t="shared" si="0"/>
        <v>0</v>
      </c>
      <c r="G17" s="22">
        <f t="shared" si="0"/>
        <v>11668.5</v>
      </c>
      <c r="H17" s="22">
        <f t="shared" si="0"/>
        <v>0</v>
      </c>
      <c r="I17" s="22">
        <f t="shared" si="0"/>
        <v>0</v>
      </c>
      <c r="J17" s="22">
        <f t="shared" si="0"/>
        <v>1038.69</v>
      </c>
      <c r="K17" s="22">
        <f t="shared" si="0"/>
        <v>1038.69</v>
      </c>
      <c r="L17" s="22">
        <f t="shared" si="0"/>
        <v>0</v>
      </c>
      <c r="M17" s="22">
        <f t="shared" si="0"/>
        <v>9.9999999999999811E-3</v>
      </c>
      <c r="N17" s="22">
        <f t="shared" si="0"/>
        <v>1038.7</v>
      </c>
      <c r="O17" s="22">
        <f>SUM(O14:O16)</f>
        <v>10629.8</v>
      </c>
    </row>
    <row r="18" spans="1:16" ht="12" thickBot="1">
      <c r="C18" s="20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6">
      <c r="A19" s="28" t="s">
        <v>22</v>
      </c>
      <c r="B19" s="18"/>
      <c r="C19" s="19"/>
    </row>
    <row r="20" spans="1:16">
      <c r="A20" s="29" t="s">
        <v>23</v>
      </c>
      <c r="B20" s="16" t="s">
        <v>24</v>
      </c>
      <c r="C20" s="20">
        <v>5420.55</v>
      </c>
      <c r="D20" s="16">
        <v>5420.55</v>
      </c>
      <c r="E20" s="16">
        <v>0</v>
      </c>
      <c r="F20" s="16">
        <v>0</v>
      </c>
      <c r="G20" s="16">
        <v>5420.55</v>
      </c>
      <c r="H20" s="16">
        <v>0</v>
      </c>
      <c r="I20" s="16">
        <v>0</v>
      </c>
      <c r="J20" s="16">
        <v>433.29</v>
      </c>
      <c r="K20" s="16">
        <v>433.29</v>
      </c>
      <c r="L20" s="16">
        <v>0</v>
      </c>
      <c r="M20" s="16">
        <v>0.06</v>
      </c>
      <c r="N20" s="16">
        <v>433.35</v>
      </c>
      <c r="O20" s="16">
        <v>4987.2</v>
      </c>
      <c r="P20" s="32"/>
    </row>
    <row r="21" spans="1:16">
      <c r="A21" s="29" t="s">
        <v>25</v>
      </c>
      <c r="B21" s="16" t="s">
        <v>26</v>
      </c>
      <c r="C21" s="23">
        <v>3600</v>
      </c>
      <c r="D21" s="16">
        <v>3600</v>
      </c>
      <c r="E21" s="16">
        <v>0</v>
      </c>
      <c r="F21" s="16">
        <v>0</v>
      </c>
      <c r="G21" s="16">
        <v>3600</v>
      </c>
      <c r="H21" s="16">
        <v>-107.37</v>
      </c>
      <c r="I21" s="16">
        <v>0</v>
      </c>
      <c r="J21" s="16">
        <v>235.22</v>
      </c>
      <c r="K21" s="16">
        <v>127.84</v>
      </c>
      <c r="L21" s="16">
        <v>0</v>
      </c>
      <c r="M21" s="16">
        <v>-0.04</v>
      </c>
      <c r="N21" s="16">
        <v>127.8</v>
      </c>
      <c r="O21" s="16">
        <v>3472.2</v>
      </c>
      <c r="P21" s="32"/>
    </row>
    <row r="22" spans="1:16">
      <c r="A22" s="29" t="s">
        <v>27</v>
      </c>
      <c r="B22" s="16" t="s">
        <v>28</v>
      </c>
      <c r="C22" s="20">
        <v>3903.45</v>
      </c>
      <c r="D22" s="16">
        <v>3903.45</v>
      </c>
      <c r="E22" s="16">
        <v>0</v>
      </c>
      <c r="F22" s="16">
        <v>0</v>
      </c>
      <c r="G22" s="16">
        <v>3903.45</v>
      </c>
      <c r="H22" s="16">
        <v>0</v>
      </c>
      <c r="I22" s="16">
        <v>0</v>
      </c>
      <c r="J22" s="16">
        <v>268.23</v>
      </c>
      <c r="K22" s="16">
        <v>268.23</v>
      </c>
      <c r="L22" s="16">
        <v>0</v>
      </c>
      <c r="M22" s="16">
        <v>0.02</v>
      </c>
      <c r="N22" s="16">
        <v>268.25</v>
      </c>
      <c r="O22" s="16">
        <v>3635.2</v>
      </c>
      <c r="P22" s="32"/>
    </row>
    <row r="23" spans="1:16" s="5" customFormat="1">
      <c r="A23" s="14" t="s">
        <v>20</v>
      </c>
      <c r="C23" s="19"/>
      <c r="D23" s="5" t="s">
        <v>21</v>
      </c>
      <c r="E23" s="5" t="s">
        <v>21</v>
      </c>
      <c r="F23" s="5" t="s">
        <v>21</v>
      </c>
      <c r="G23" s="5" t="s">
        <v>21</v>
      </c>
      <c r="H23" s="5" t="s">
        <v>21</v>
      </c>
      <c r="I23" s="5" t="s">
        <v>21</v>
      </c>
      <c r="J23" s="5" t="s">
        <v>21</v>
      </c>
      <c r="K23" s="5" t="s">
        <v>21</v>
      </c>
      <c r="L23" s="5" t="s">
        <v>21</v>
      </c>
      <c r="M23" s="5" t="s">
        <v>21</v>
      </c>
      <c r="N23" s="5" t="s">
        <v>21</v>
      </c>
      <c r="O23" s="5" t="s">
        <v>21</v>
      </c>
      <c r="P23" s="33"/>
    </row>
    <row r="24" spans="1:16">
      <c r="C24" s="22">
        <f>SUM(C20:C22)</f>
        <v>12924</v>
      </c>
      <c r="D24" s="22">
        <f t="shared" ref="D24:O24" si="1">SUM(D20:D22)</f>
        <v>12924</v>
      </c>
      <c r="E24" s="22">
        <f t="shared" si="1"/>
        <v>0</v>
      </c>
      <c r="F24" s="22">
        <f t="shared" si="1"/>
        <v>0</v>
      </c>
      <c r="G24" s="22">
        <f t="shared" si="1"/>
        <v>12924</v>
      </c>
      <c r="H24" s="22">
        <f t="shared" si="1"/>
        <v>-107.37</v>
      </c>
      <c r="I24" s="22">
        <f t="shared" si="1"/>
        <v>0</v>
      </c>
      <c r="J24" s="22">
        <f t="shared" si="1"/>
        <v>936.74</v>
      </c>
      <c r="K24" s="22">
        <f t="shared" si="1"/>
        <v>829.36</v>
      </c>
      <c r="L24" s="22">
        <f t="shared" si="1"/>
        <v>0</v>
      </c>
      <c r="M24" s="22">
        <f t="shared" si="1"/>
        <v>3.9999999999999994E-2</v>
      </c>
      <c r="N24" s="22">
        <f t="shared" si="1"/>
        <v>829.4</v>
      </c>
      <c r="O24" s="22">
        <f>SUM(O20:O22)</f>
        <v>12094.599999999999</v>
      </c>
    </row>
    <row r="25" spans="1:16" ht="12" thickBot="1">
      <c r="C25" s="19"/>
    </row>
    <row r="26" spans="1:16">
      <c r="A26" s="28" t="s">
        <v>29</v>
      </c>
      <c r="B26" s="18"/>
      <c r="C26" s="19"/>
    </row>
    <row r="27" spans="1:16">
      <c r="A27" s="29" t="s">
        <v>30</v>
      </c>
      <c r="B27" s="16" t="s">
        <v>31</v>
      </c>
      <c r="C27" s="20">
        <v>3111.6</v>
      </c>
      <c r="D27" s="16">
        <v>3111.6</v>
      </c>
      <c r="E27" s="16">
        <v>0</v>
      </c>
      <c r="F27" s="16">
        <v>0</v>
      </c>
      <c r="G27" s="16">
        <v>3111.6</v>
      </c>
      <c r="H27" s="16">
        <v>-125.1</v>
      </c>
      <c r="I27" s="16">
        <v>0</v>
      </c>
      <c r="J27" s="16">
        <v>182.65</v>
      </c>
      <c r="K27" s="16">
        <v>57.55</v>
      </c>
      <c r="L27" s="16">
        <v>0</v>
      </c>
      <c r="M27" s="16">
        <v>0.05</v>
      </c>
      <c r="N27" s="16">
        <v>57.6</v>
      </c>
      <c r="O27" s="16">
        <v>3054</v>
      </c>
      <c r="P27" s="32"/>
    </row>
    <row r="28" spans="1:16">
      <c r="A28" s="29" t="s">
        <v>32</v>
      </c>
      <c r="B28" s="16" t="s">
        <v>33</v>
      </c>
      <c r="C28" s="20">
        <v>3267.3</v>
      </c>
      <c r="D28" s="16">
        <v>3267.3</v>
      </c>
      <c r="E28" s="16">
        <v>0</v>
      </c>
      <c r="F28" s="16">
        <v>0</v>
      </c>
      <c r="G28" s="16">
        <v>3267.3</v>
      </c>
      <c r="H28" s="16">
        <v>-125.1</v>
      </c>
      <c r="I28" s="16">
        <v>0</v>
      </c>
      <c r="J28" s="16">
        <v>199.02</v>
      </c>
      <c r="K28" s="16">
        <v>73.92</v>
      </c>
      <c r="L28" s="16">
        <v>0</v>
      </c>
      <c r="M28" s="16">
        <v>-0.02</v>
      </c>
      <c r="N28" s="16">
        <v>73.900000000000006</v>
      </c>
      <c r="O28" s="16">
        <v>3193.4</v>
      </c>
      <c r="P28" s="32"/>
    </row>
    <row r="29" spans="1:16">
      <c r="A29" s="29" t="s">
        <v>34</v>
      </c>
      <c r="B29" s="16" t="s">
        <v>35</v>
      </c>
      <c r="C29" s="20">
        <v>3484.05</v>
      </c>
      <c r="D29" s="16">
        <v>3484.05</v>
      </c>
      <c r="E29" s="16">
        <v>0</v>
      </c>
      <c r="F29" s="16">
        <v>0</v>
      </c>
      <c r="G29" s="16">
        <v>3484.05</v>
      </c>
      <c r="H29" s="16">
        <v>-125.1</v>
      </c>
      <c r="I29" s="16">
        <v>0</v>
      </c>
      <c r="J29" s="16">
        <v>222.6</v>
      </c>
      <c r="K29" s="16">
        <v>97.5</v>
      </c>
      <c r="L29" s="16">
        <v>0</v>
      </c>
      <c r="M29" s="16">
        <v>0.15</v>
      </c>
      <c r="N29" s="16">
        <v>97.65</v>
      </c>
      <c r="O29" s="16">
        <v>3386.4</v>
      </c>
      <c r="P29" s="32"/>
    </row>
    <row r="30" spans="1:16">
      <c r="A30" s="29" t="s">
        <v>36</v>
      </c>
      <c r="B30" s="16" t="s">
        <v>37</v>
      </c>
      <c r="C30" s="20">
        <v>3267.3</v>
      </c>
      <c r="D30" s="16">
        <v>3267.3</v>
      </c>
      <c r="E30" s="16">
        <v>0</v>
      </c>
      <c r="F30" s="16">
        <v>0</v>
      </c>
      <c r="G30" s="16">
        <v>3267.3</v>
      </c>
      <c r="H30" s="16">
        <v>-125.1</v>
      </c>
      <c r="I30" s="16">
        <v>0</v>
      </c>
      <c r="J30" s="16">
        <v>199.02</v>
      </c>
      <c r="K30" s="16">
        <v>73.92</v>
      </c>
      <c r="L30" s="16">
        <v>0</v>
      </c>
      <c r="M30" s="16">
        <v>-0.02</v>
      </c>
      <c r="N30" s="16">
        <v>73.900000000000006</v>
      </c>
      <c r="O30" s="16">
        <v>3193.4</v>
      </c>
      <c r="P30" s="32"/>
    </row>
    <row r="31" spans="1:16">
      <c r="A31" s="29" t="s">
        <v>38</v>
      </c>
      <c r="B31" s="16" t="s">
        <v>39</v>
      </c>
      <c r="C31" s="20">
        <v>3267.3</v>
      </c>
      <c r="D31" s="16">
        <v>3267.3</v>
      </c>
      <c r="E31" s="16">
        <v>0</v>
      </c>
      <c r="F31" s="16">
        <v>0</v>
      </c>
      <c r="G31" s="16">
        <v>3267.3</v>
      </c>
      <c r="H31" s="16">
        <v>-125.1</v>
      </c>
      <c r="I31" s="16">
        <v>0</v>
      </c>
      <c r="J31" s="16">
        <v>199.02</v>
      </c>
      <c r="K31" s="16">
        <v>73.92</v>
      </c>
      <c r="L31" s="16">
        <v>0</v>
      </c>
      <c r="M31" s="16">
        <v>0.18</v>
      </c>
      <c r="N31" s="16">
        <v>74.099999999999994</v>
      </c>
      <c r="O31" s="16">
        <v>3193.2</v>
      </c>
      <c r="P31" s="32"/>
    </row>
    <row r="32" spans="1:16">
      <c r="A32" s="29" t="s">
        <v>40</v>
      </c>
      <c r="B32" s="16" t="s">
        <v>41</v>
      </c>
      <c r="C32" s="20">
        <v>3111.6</v>
      </c>
      <c r="D32" s="16">
        <v>3111.6</v>
      </c>
      <c r="E32" s="16">
        <v>0</v>
      </c>
      <c r="F32" s="16">
        <v>0</v>
      </c>
      <c r="G32" s="16">
        <v>3111.6</v>
      </c>
      <c r="H32" s="16">
        <v>-125.1</v>
      </c>
      <c r="I32" s="16">
        <v>0</v>
      </c>
      <c r="J32" s="16">
        <v>182.65</v>
      </c>
      <c r="K32" s="16">
        <v>57.55</v>
      </c>
      <c r="L32" s="16">
        <v>0</v>
      </c>
      <c r="M32" s="16">
        <v>0.05</v>
      </c>
      <c r="N32" s="16">
        <v>57.6</v>
      </c>
      <c r="O32" s="16">
        <v>3054</v>
      </c>
      <c r="P32" s="32"/>
    </row>
    <row r="33" spans="1:16">
      <c r="A33" s="29" t="s">
        <v>42</v>
      </c>
      <c r="B33" s="16" t="s">
        <v>43</v>
      </c>
      <c r="C33" s="20">
        <v>3111.6</v>
      </c>
      <c r="D33" s="16">
        <v>3111.6</v>
      </c>
      <c r="E33" s="16">
        <v>0</v>
      </c>
      <c r="F33" s="16">
        <v>0</v>
      </c>
      <c r="G33" s="16">
        <v>3111.6</v>
      </c>
      <c r="H33" s="16">
        <v>-125.1</v>
      </c>
      <c r="I33" s="16">
        <v>0</v>
      </c>
      <c r="J33" s="16">
        <v>182.65</v>
      </c>
      <c r="K33" s="16">
        <v>57.55</v>
      </c>
      <c r="L33" s="16">
        <v>0</v>
      </c>
      <c r="M33" s="16">
        <v>0.05</v>
      </c>
      <c r="N33" s="16">
        <v>57.6</v>
      </c>
      <c r="O33" s="16">
        <v>3054</v>
      </c>
      <c r="P33" s="32"/>
    </row>
    <row r="34" spans="1:16">
      <c r="A34" s="29" t="s">
        <v>44</v>
      </c>
      <c r="B34" s="16" t="s">
        <v>45</v>
      </c>
      <c r="C34" s="20">
        <v>3111.6</v>
      </c>
      <c r="D34" s="16">
        <v>3111.6</v>
      </c>
      <c r="E34" s="16">
        <v>0</v>
      </c>
      <c r="F34" s="16">
        <v>0</v>
      </c>
      <c r="G34" s="16">
        <v>3111.6</v>
      </c>
      <c r="H34" s="16">
        <v>-125.1</v>
      </c>
      <c r="I34" s="16">
        <v>0</v>
      </c>
      <c r="J34" s="16">
        <v>182.65</v>
      </c>
      <c r="K34" s="16">
        <v>57.55</v>
      </c>
      <c r="L34" s="16">
        <v>0</v>
      </c>
      <c r="M34" s="16">
        <v>0.05</v>
      </c>
      <c r="N34" s="16">
        <v>57.6</v>
      </c>
      <c r="O34" s="16">
        <v>3054</v>
      </c>
      <c r="P34" s="32"/>
    </row>
    <row r="35" spans="1:16">
      <c r="A35" s="29" t="s">
        <v>46</v>
      </c>
      <c r="B35" s="16" t="s">
        <v>47</v>
      </c>
      <c r="C35" s="20">
        <v>3111.6</v>
      </c>
      <c r="D35" s="16">
        <v>3111.6</v>
      </c>
      <c r="E35" s="16">
        <v>0</v>
      </c>
      <c r="F35" s="16">
        <v>0</v>
      </c>
      <c r="G35" s="16">
        <v>3111.6</v>
      </c>
      <c r="H35" s="16">
        <v>-125.1</v>
      </c>
      <c r="I35" s="16">
        <v>0</v>
      </c>
      <c r="J35" s="16">
        <v>182.65</v>
      </c>
      <c r="K35" s="16">
        <v>57.55</v>
      </c>
      <c r="L35" s="16">
        <v>0</v>
      </c>
      <c r="M35" s="16">
        <v>-0.15</v>
      </c>
      <c r="N35" s="16">
        <v>57.4</v>
      </c>
      <c r="O35" s="16">
        <v>3054.2</v>
      </c>
      <c r="P35" s="32"/>
    </row>
    <row r="36" spans="1:16">
      <c r="A36" s="29" t="s">
        <v>48</v>
      </c>
      <c r="B36" s="16" t="s">
        <v>49</v>
      </c>
      <c r="C36" s="20">
        <v>5420.55</v>
      </c>
      <c r="D36" s="16">
        <v>5420.55</v>
      </c>
      <c r="E36" s="16">
        <v>0</v>
      </c>
      <c r="F36" s="16">
        <v>0</v>
      </c>
      <c r="G36" s="16">
        <v>5420.55</v>
      </c>
      <c r="H36" s="16">
        <v>0</v>
      </c>
      <c r="I36" s="16">
        <v>0</v>
      </c>
      <c r="J36" s="16">
        <v>433.29</v>
      </c>
      <c r="K36" s="16">
        <v>433.29</v>
      </c>
      <c r="L36" s="16">
        <v>0</v>
      </c>
      <c r="M36" s="16">
        <v>0.06</v>
      </c>
      <c r="N36" s="16">
        <v>433.35</v>
      </c>
      <c r="O36" s="16">
        <v>4987.2</v>
      </c>
      <c r="P36" s="32"/>
    </row>
    <row r="37" spans="1:16">
      <c r="A37" s="29" t="s">
        <v>50</v>
      </c>
      <c r="B37" s="16" t="s">
        <v>51</v>
      </c>
      <c r="C37" s="20">
        <v>3111.6</v>
      </c>
      <c r="D37" s="16">
        <v>3111.6</v>
      </c>
      <c r="E37" s="16">
        <v>0</v>
      </c>
      <c r="F37" s="16">
        <v>0</v>
      </c>
      <c r="G37" s="16">
        <v>3111.6</v>
      </c>
      <c r="H37" s="16">
        <v>-125.1</v>
      </c>
      <c r="I37" s="16">
        <v>0</v>
      </c>
      <c r="J37" s="16">
        <v>182.65</v>
      </c>
      <c r="K37" s="16">
        <v>57.55</v>
      </c>
      <c r="L37" s="16">
        <v>0</v>
      </c>
      <c r="M37" s="16">
        <v>0.05</v>
      </c>
      <c r="N37" s="16">
        <v>57.6</v>
      </c>
      <c r="O37" s="16">
        <v>3054</v>
      </c>
      <c r="P37" s="32"/>
    </row>
    <row r="38" spans="1:16">
      <c r="A38" s="29" t="s">
        <v>52</v>
      </c>
      <c r="B38" s="16" t="s">
        <v>53</v>
      </c>
      <c r="C38" s="20">
        <v>3111.6</v>
      </c>
      <c r="D38" s="16">
        <v>3111.6</v>
      </c>
      <c r="E38" s="16">
        <v>0</v>
      </c>
      <c r="F38" s="16">
        <v>0</v>
      </c>
      <c r="G38" s="16">
        <v>3111.6</v>
      </c>
      <c r="H38" s="16">
        <v>-125.1</v>
      </c>
      <c r="I38" s="16">
        <v>0</v>
      </c>
      <c r="J38" s="16">
        <v>182.65</v>
      </c>
      <c r="K38" s="16">
        <v>57.55</v>
      </c>
      <c r="L38" s="16">
        <v>0</v>
      </c>
      <c r="M38" s="16">
        <v>0.05</v>
      </c>
      <c r="N38" s="16">
        <v>57.6</v>
      </c>
      <c r="O38" s="16">
        <v>3054</v>
      </c>
      <c r="P38" s="32"/>
    </row>
    <row r="39" spans="1:16">
      <c r="A39" s="29" t="s">
        <v>54</v>
      </c>
      <c r="B39" s="16" t="s">
        <v>55</v>
      </c>
      <c r="C39" s="20">
        <v>3111.6</v>
      </c>
      <c r="D39" s="16">
        <v>3111.6</v>
      </c>
      <c r="E39" s="16">
        <v>0</v>
      </c>
      <c r="F39" s="16">
        <v>0</v>
      </c>
      <c r="G39" s="16">
        <v>3111.6</v>
      </c>
      <c r="H39" s="16">
        <v>-125.1</v>
      </c>
      <c r="I39" s="16">
        <v>0</v>
      </c>
      <c r="J39" s="16">
        <v>182.65</v>
      </c>
      <c r="K39" s="16">
        <v>57.55</v>
      </c>
      <c r="L39" s="16">
        <v>0</v>
      </c>
      <c r="M39" s="16">
        <v>-0.15</v>
      </c>
      <c r="N39" s="16">
        <v>57.4</v>
      </c>
      <c r="O39" s="16">
        <v>3054.2</v>
      </c>
      <c r="P39" s="32"/>
    </row>
    <row r="40" spans="1:16">
      <c r="A40" s="29" t="s">
        <v>56</v>
      </c>
      <c r="B40" s="16" t="s">
        <v>57</v>
      </c>
      <c r="C40" s="20">
        <v>3111.6</v>
      </c>
      <c r="D40" s="16">
        <v>3111.6</v>
      </c>
      <c r="E40" s="16">
        <v>0</v>
      </c>
      <c r="F40" s="16">
        <v>0</v>
      </c>
      <c r="G40" s="16">
        <v>3111.6</v>
      </c>
      <c r="H40" s="16">
        <v>-125.1</v>
      </c>
      <c r="I40" s="16">
        <v>0</v>
      </c>
      <c r="J40" s="16">
        <v>182.65</v>
      </c>
      <c r="K40" s="16">
        <v>57.55</v>
      </c>
      <c r="L40" s="16">
        <v>0</v>
      </c>
      <c r="M40" s="16">
        <v>0.05</v>
      </c>
      <c r="N40" s="16">
        <v>57.6</v>
      </c>
      <c r="O40" s="16">
        <v>3054</v>
      </c>
      <c r="P40" s="32"/>
    </row>
    <row r="41" spans="1:16">
      <c r="A41" s="29" t="s">
        <v>58</v>
      </c>
      <c r="B41" s="16" t="s">
        <v>59</v>
      </c>
      <c r="C41" s="20">
        <v>3111.6</v>
      </c>
      <c r="D41" s="16">
        <v>3111.6</v>
      </c>
      <c r="E41" s="16">
        <v>0</v>
      </c>
      <c r="F41" s="16">
        <v>0</v>
      </c>
      <c r="G41" s="16">
        <v>3111.6</v>
      </c>
      <c r="H41" s="16">
        <v>-125.1</v>
      </c>
      <c r="I41" s="16">
        <v>0</v>
      </c>
      <c r="J41" s="16">
        <v>182.65</v>
      </c>
      <c r="K41" s="16">
        <v>57.55</v>
      </c>
      <c r="L41" s="16">
        <v>0</v>
      </c>
      <c r="M41" s="16">
        <v>0.05</v>
      </c>
      <c r="N41" s="16">
        <v>57.6</v>
      </c>
      <c r="O41" s="16">
        <v>3054</v>
      </c>
      <c r="P41" s="32"/>
    </row>
    <row r="42" spans="1:16" s="5" customFormat="1">
      <c r="A42" s="14" t="s">
        <v>20</v>
      </c>
      <c r="C42" s="21" t="s">
        <v>21</v>
      </c>
      <c r="D42" s="5" t="s">
        <v>21</v>
      </c>
      <c r="E42" s="5" t="s">
        <v>21</v>
      </c>
      <c r="F42" s="5" t="s">
        <v>21</v>
      </c>
      <c r="G42" s="5" t="s">
        <v>21</v>
      </c>
      <c r="H42" s="5" t="s">
        <v>21</v>
      </c>
      <c r="I42" s="5" t="s">
        <v>21</v>
      </c>
      <c r="J42" s="5" t="s">
        <v>21</v>
      </c>
      <c r="K42" s="5" t="s">
        <v>21</v>
      </c>
      <c r="L42" s="5" t="s">
        <v>21</v>
      </c>
      <c r="M42" s="5" t="s">
        <v>21</v>
      </c>
      <c r="N42" s="5" t="s">
        <v>21</v>
      </c>
      <c r="O42" s="5" t="s">
        <v>21</v>
      </c>
      <c r="P42" s="33"/>
    </row>
    <row r="43" spans="1:16">
      <c r="C43" s="22">
        <f>SUM(C27:C42)</f>
        <v>49822.499999999985</v>
      </c>
      <c r="D43" s="22">
        <f t="shared" ref="D43:O43" si="2">SUM(D27:D42)</f>
        <v>49822.499999999985</v>
      </c>
      <c r="E43" s="22">
        <f t="shared" si="2"/>
        <v>0</v>
      </c>
      <c r="F43" s="22">
        <f t="shared" si="2"/>
        <v>0</v>
      </c>
      <c r="G43" s="22">
        <f t="shared" si="2"/>
        <v>49822.499999999985</v>
      </c>
      <c r="H43" s="22">
        <f t="shared" si="2"/>
        <v>-1751.3999999999996</v>
      </c>
      <c r="I43" s="22">
        <f t="shared" si="2"/>
        <v>0</v>
      </c>
      <c r="J43" s="22">
        <f t="shared" si="2"/>
        <v>3079.4500000000007</v>
      </c>
      <c r="K43" s="22">
        <f t="shared" si="2"/>
        <v>1328.0499999999997</v>
      </c>
      <c r="L43" s="22">
        <f t="shared" si="2"/>
        <v>0</v>
      </c>
      <c r="M43" s="22">
        <f t="shared" si="2"/>
        <v>0.44999999999999996</v>
      </c>
      <c r="N43" s="22">
        <f t="shared" si="2"/>
        <v>1328.4999999999998</v>
      </c>
      <c r="O43" s="22">
        <f>SUM(O27:O42)</f>
        <v>48493.999999999993</v>
      </c>
    </row>
    <row r="44" spans="1:16" ht="12" thickBot="1">
      <c r="C44" s="19"/>
    </row>
    <row r="45" spans="1:16">
      <c r="A45" s="28" t="s">
        <v>60</v>
      </c>
      <c r="B45" s="18"/>
      <c r="C45" s="19"/>
    </row>
    <row r="46" spans="1:16">
      <c r="A46" s="29" t="s">
        <v>61</v>
      </c>
      <c r="B46" s="16" t="s">
        <v>62</v>
      </c>
      <c r="C46" s="20">
        <v>3111.6</v>
      </c>
      <c r="D46" s="16">
        <v>3111.6</v>
      </c>
      <c r="E46" s="16">
        <v>0</v>
      </c>
      <c r="F46" s="16">
        <v>0</v>
      </c>
      <c r="G46" s="16">
        <v>3111.6</v>
      </c>
      <c r="H46" s="16">
        <v>-125.1</v>
      </c>
      <c r="I46" s="16">
        <v>0</v>
      </c>
      <c r="J46" s="16">
        <v>182.65</v>
      </c>
      <c r="K46" s="16">
        <v>57.55</v>
      </c>
      <c r="L46" s="16">
        <v>0</v>
      </c>
      <c r="M46" s="16">
        <v>0.05</v>
      </c>
      <c r="N46" s="16">
        <v>57.6</v>
      </c>
      <c r="O46" s="16">
        <v>3054</v>
      </c>
      <c r="P46" s="32"/>
    </row>
    <row r="47" spans="1:16">
      <c r="A47" s="29" t="s">
        <v>63</v>
      </c>
      <c r="B47" s="16" t="s">
        <v>64</v>
      </c>
      <c r="C47" s="20">
        <v>3111.6</v>
      </c>
      <c r="D47" s="16">
        <v>3111.6</v>
      </c>
      <c r="E47" s="16">
        <v>0</v>
      </c>
      <c r="F47" s="16">
        <v>0</v>
      </c>
      <c r="G47" s="16">
        <v>3111.6</v>
      </c>
      <c r="H47" s="16">
        <v>-125.1</v>
      </c>
      <c r="I47" s="16">
        <v>0</v>
      </c>
      <c r="J47" s="16">
        <v>182.65</v>
      </c>
      <c r="K47" s="16">
        <v>57.55</v>
      </c>
      <c r="L47" s="16">
        <v>0</v>
      </c>
      <c r="M47" s="16">
        <v>0.05</v>
      </c>
      <c r="N47" s="16">
        <v>57.6</v>
      </c>
      <c r="O47" s="16">
        <v>3054</v>
      </c>
      <c r="P47" s="32"/>
    </row>
    <row r="48" spans="1:16">
      <c r="A48" s="29" t="s">
        <v>65</v>
      </c>
      <c r="B48" s="16" t="s">
        <v>66</v>
      </c>
      <c r="C48" s="20">
        <v>3267.75</v>
      </c>
      <c r="D48" s="16">
        <v>3267.75</v>
      </c>
      <c r="E48" s="16">
        <v>0</v>
      </c>
      <c r="F48" s="16">
        <v>0</v>
      </c>
      <c r="G48" s="16">
        <v>3267.75</v>
      </c>
      <c r="H48" s="16">
        <v>-125.1</v>
      </c>
      <c r="I48" s="16">
        <v>0</v>
      </c>
      <c r="J48" s="16">
        <v>199.07</v>
      </c>
      <c r="K48" s="16">
        <v>73.97</v>
      </c>
      <c r="L48" s="16">
        <v>0</v>
      </c>
      <c r="M48" s="16">
        <v>0.18</v>
      </c>
      <c r="N48" s="16">
        <v>74.150000000000006</v>
      </c>
      <c r="O48" s="16">
        <v>3193.6</v>
      </c>
      <c r="P48" s="32"/>
    </row>
    <row r="49" spans="1:16">
      <c r="A49" s="29" t="s">
        <v>67</v>
      </c>
      <c r="B49" s="16" t="s">
        <v>68</v>
      </c>
      <c r="C49" s="20">
        <v>3600</v>
      </c>
      <c r="D49" s="16">
        <v>3600</v>
      </c>
      <c r="E49" s="16">
        <v>0</v>
      </c>
      <c r="F49" s="16">
        <v>0</v>
      </c>
      <c r="G49" s="16">
        <v>3600</v>
      </c>
      <c r="H49" s="16">
        <v>-107.37</v>
      </c>
      <c r="I49" s="16">
        <v>0</v>
      </c>
      <c r="J49" s="16">
        <v>235.22</v>
      </c>
      <c r="K49" s="16">
        <v>127.84</v>
      </c>
      <c r="L49" s="16">
        <v>0</v>
      </c>
      <c r="M49" s="16">
        <v>-0.04</v>
      </c>
      <c r="N49" s="16">
        <v>127.8</v>
      </c>
      <c r="O49" s="16">
        <v>3472.2</v>
      </c>
      <c r="P49" s="32"/>
    </row>
    <row r="50" spans="1:16">
      <c r="A50" s="29" t="s">
        <v>69</v>
      </c>
      <c r="B50" s="16" t="s">
        <v>70</v>
      </c>
      <c r="C50" s="20">
        <v>3267.3</v>
      </c>
      <c r="D50" s="16">
        <v>3267.3</v>
      </c>
      <c r="E50" s="16">
        <v>0</v>
      </c>
      <c r="F50" s="16">
        <v>0</v>
      </c>
      <c r="G50" s="16">
        <v>3267.3</v>
      </c>
      <c r="H50" s="16">
        <v>-125.1</v>
      </c>
      <c r="I50" s="16">
        <v>0</v>
      </c>
      <c r="J50" s="16">
        <v>199.02</v>
      </c>
      <c r="K50" s="16">
        <v>73.92</v>
      </c>
      <c r="L50" s="16">
        <v>0</v>
      </c>
      <c r="M50" s="16">
        <v>-0.02</v>
      </c>
      <c r="N50" s="16">
        <v>73.900000000000006</v>
      </c>
      <c r="O50" s="16">
        <v>3193.4</v>
      </c>
      <c r="P50" s="32"/>
    </row>
    <row r="51" spans="1:16">
      <c r="A51" s="29" t="s">
        <v>71</v>
      </c>
      <c r="B51" s="16" t="s">
        <v>72</v>
      </c>
      <c r="C51" s="20">
        <v>3267.3</v>
      </c>
      <c r="D51" s="16">
        <v>3267.3</v>
      </c>
      <c r="E51" s="16">
        <v>0</v>
      </c>
      <c r="F51" s="16">
        <v>0</v>
      </c>
      <c r="G51" s="16">
        <v>3267.3</v>
      </c>
      <c r="H51" s="16">
        <v>-125.1</v>
      </c>
      <c r="I51" s="16">
        <v>0</v>
      </c>
      <c r="J51" s="16">
        <v>199.02</v>
      </c>
      <c r="K51" s="16">
        <v>73.92</v>
      </c>
      <c r="L51" s="16">
        <v>0</v>
      </c>
      <c r="M51" s="16">
        <v>-0.02</v>
      </c>
      <c r="N51" s="16">
        <v>73.900000000000006</v>
      </c>
      <c r="O51" s="16">
        <v>3193.4</v>
      </c>
      <c r="P51" s="32"/>
    </row>
    <row r="52" spans="1:16">
      <c r="A52" s="29" t="s">
        <v>73</v>
      </c>
      <c r="B52" s="16" t="s">
        <v>74</v>
      </c>
      <c r="C52" s="20">
        <v>3111.6</v>
      </c>
      <c r="D52" s="16">
        <v>3111.6</v>
      </c>
      <c r="E52" s="16">
        <v>0</v>
      </c>
      <c r="F52" s="16">
        <v>0</v>
      </c>
      <c r="G52" s="16">
        <v>3111.6</v>
      </c>
      <c r="H52" s="16">
        <v>-125.1</v>
      </c>
      <c r="I52" s="16">
        <v>0</v>
      </c>
      <c r="J52" s="16">
        <v>182.65</v>
      </c>
      <c r="K52" s="16">
        <v>57.55</v>
      </c>
      <c r="L52" s="16">
        <v>0</v>
      </c>
      <c r="M52" s="16">
        <v>0.05</v>
      </c>
      <c r="N52" s="16">
        <v>57.6</v>
      </c>
      <c r="O52" s="16">
        <v>3054</v>
      </c>
      <c r="P52" s="32"/>
    </row>
    <row r="53" spans="1:16" s="5" customFormat="1">
      <c r="A53" s="14" t="s">
        <v>20</v>
      </c>
      <c r="C53" s="21" t="s">
        <v>21</v>
      </c>
      <c r="D53" s="5" t="s">
        <v>21</v>
      </c>
      <c r="E53" s="5" t="s">
        <v>21</v>
      </c>
      <c r="F53" s="5" t="s">
        <v>21</v>
      </c>
      <c r="G53" s="5" t="s">
        <v>21</v>
      </c>
      <c r="H53" s="5" t="s">
        <v>21</v>
      </c>
      <c r="I53" s="5" t="s">
        <v>21</v>
      </c>
      <c r="J53" s="5" t="s">
        <v>21</v>
      </c>
      <c r="K53" s="5" t="s">
        <v>21</v>
      </c>
      <c r="L53" s="5" t="s">
        <v>21</v>
      </c>
      <c r="M53" s="5" t="s">
        <v>21</v>
      </c>
      <c r="N53" s="5" t="s">
        <v>21</v>
      </c>
      <c r="O53" s="5" t="s">
        <v>21</v>
      </c>
      <c r="P53" s="33"/>
    </row>
    <row r="54" spans="1:16">
      <c r="C54" s="22">
        <f>SUM(C46:C53)</f>
        <v>22737.149999999998</v>
      </c>
      <c r="D54" s="22">
        <f t="shared" ref="D54:O54" si="3">SUM(D46:D53)</f>
        <v>22737.149999999998</v>
      </c>
      <c r="E54" s="22">
        <f t="shared" si="3"/>
        <v>0</v>
      </c>
      <c r="F54" s="22">
        <f t="shared" si="3"/>
        <v>0</v>
      </c>
      <c r="G54" s="22">
        <f t="shared" si="3"/>
        <v>22737.149999999998</v>
      </c>
      <c r="H54" s="22">
        <f t="shared" si="3"/>
        <v>-857.97</v>
      </c>
      <c r="I54" s="22">
        <f t="shared" si="3"/>
        <v>0</v>
      </c>
      <c r="J54" s="22">
        <f t="shared" si="3"/>
        <v>1380.2800000000002</v>
      </c>
      <c r="K54" s="22">
        <f t="shared" si="3"/>
        <v>522.29999999999995</v>
      </c>
      <c r="L54" s="22">
        <f t="shared" si="3"/>
        <v>0</v>
      </c>
      <c r="M54" s="22">
        <f t="shared" si="3"/>
        <v>0.25000000000000006</v>
      </c>
      <c r="N54" s="22">
        <f t="shared" si="3"/>
        <v>522.55000000000007</v>
      </c>
      <c r="O54" s="22">
        <f>SUM(O46:O53)</f>
        <v>22214.6</v>
      </c>
    </row>
    <row r="55" spans="1:16" ht="12" thickBot="1">
      <c r="C55" s="19"/>
    </row>
    <row r="56" spans="1:16">
      <c r="A56" s="28" t="s">
        <v>75</v>
      </c>
      <c r="B56" s="18"/>
    </row>
    <row r="57" spans="1:16" s="24" customFormat="1">
      <c r="A57" s="30" t="s">
        <v>76</v>
      </c>
      <c r="B57" s="25" t="s">
        <v>77</v>
      </c>
      <c r="C57" s="25">
        <v>3111.6</v>
      </c>
      <c r="D57" s="25">
        <v>3111.6</v>
      </c>
      <c r="E57" s="25">
        <v>0</v>
      </c>
      <c r="F57" s="25">
        <v>0</v>
      </c>
      <c r="G57" s="25">
        <v>3111.6</v>
      </c>
      <c r="H57" s="25">
        <v>0</v>
      </c>
      <c r="I57" s="25">
        <v>0</v>
      </c>
      <c r="J57" s="25">
        <v>182.65</v>
      </c>
      <c r="K57" s="25">
        <v>182.65</v>
      </c>
      <c r="L57" s="25">
        <v>0</v>
      </c>
      <c r="M57" s="25">
        <v>-0.05</v>
      </c>
      <c r="N57" s="25">
        <v>182.6</v>
      </c>
      <c r="O57" s="25">
        <v>2929</v>
      </c>
      <c r="P57" s="34" t="s">
        <v>207</v>
      </c>
    </row>
    <row r="58" spans="1:16">
      <c r="A58" s="29" t="s">
        <v>78</v>
      </c>
      <c r="B58" s="16" t="s">
        <v>79</v>
      </c>
      <c r="C58" s="20">
        <v>3111.6</v>
      </c>
      <c r="D58" s="16">
        <v>3111.6</v>
      </c>
      <c r="E58" s="16">
        <v>0</v>
      </c>
      <c r="F58" s="16">
        <v>0</v>
      </c>
      <c r="G58" s="16">
        <v>3111.6</v>
      </c>
      <c r="H58" s="16">
        <v>-125.1</v>
      </c>
      <c r="I58" s="16">
        <v>0</v>
      </c>
      <c r="J58" s="16">
        <v>182.65</v>
      </c>
      <c r="K58" s="16">
        <v>57.55</v>
      </c>
      <c r="L58" s="16">
        <v>0</v>
      </c>
      <c r="M58" s="16">
        <v>0.05</v>
      </c>
      <c r="N58" s="16">
        <v>57.6</v>
      </c>
      <c r="O58" s="16">
        <v>3054</v>
      </c>
      <c r="P58" s="32"/>
    </row>
    <row r="59" spans="1:16">
      <c r="A59" s="29" t="s">
        <v>80</v>
      </c>
      <c r="B59" s="16" t="s">
        <v>81</v>
      </c>
      <c r="C59" s="20">
        <v>3111.6</v>
      </c>
      <c r="D59" s="16">
        <v>3111.6</v>
      </c>
      <c r="E59" s="16">
        <v>0</v>
      </c>
      <c r="F59" s="16">
        <v>0</v>
      </c>
      <c r="G59" s="16">
        <v>3111.6</v>
      </c>
      <c r="H59" s="16">
        <v>-125.1</v>
      </c>
      <c r="I59" s="16">
        <v>0</v>
      </c>
      <c r="J59" s="16">
        <v>182.65</v>
      </c>
      <c r="K59" s="16">
        <v>57.55</v>
      </c>
      <c r="L59" s="16">
        <v>0</v>
      </c>
      <c r="M59" s="16">
        <v>-0.15</v>
      </c>
      <c r="N59" s="16">
        <v>57.4</v>
      </c>
      <c r="O59" s="16">
        <v>3054.2</v>
      </c>
      <c r="P59" s="32"/>
    </row>
    <row r="60" spans="1:16" s="24" customFormat="1">
      <c r="A60" s="30" t="s">
        <v>82</v>
      </c>
      <c r="B60" s="25" t="s">
        <v>83</v>
      </c>
      <c r="C60" s="25">
        <v>4728.1499999999996</v>
      </c>
      <c r="D60" s="25">
        <v>1576.05</v>
      </c>
      <c r="E60" s="25">
        <v>3152.1</v>
      </c>
      <c r="F60" s="25">
        <v>788.02</v>
      </c>
      <c r="G60" s="25">
        <v>5516.17</v>
      </c>
      <c r="H60" s="25">
        <v>0</v>
      </c>
      <c r="I60" s="25">
        <v>0</v>
      </c>
      <c r="J60" s="25">
        <v>357.96</v>
      </c>
      <c r="K60" s="25">
        <v>357.96</v>
      </c>
      <c r="L60" s="25">
        <v>0</v>
      </c>
      <c r="M60" s="25">
        <v>0.01</v>
      </c>
      <c r="N60" s="25">
        <v>357.97</v>
      </c>
      <c r="O60" s="25">
        <v>5158.2</v>
      </c>
      <c r="P60" s="34" t="s">
        <v>208</v>
      </c>
    </row>
    <row r="61" spans="1:16">
      <c r="A61" s="29" t="s">
        <v>84</v>
      </c>
      <c r="B61" s="16" t="s">
        <v>85</v>
      </c>
      <c r="C61" s="20">
        <v>3484.05</v>
      </c>
      <c r="D61" s="16">
        <v>3484.05</v>
      </c>
      <c r="E61" s="16">
        <v>0</v>
      </c>
      <c r="F61" s="16">
        <v>0</v>
      </c>
      <c r="G61" s="16">
        <v>3484.05</v>
      </c>
      <c r="H61" s="16">
        <v>-125.1</v>
      </c>
      <c r="I61" s="16">
        <v>0</v>
      </c>
      <c r="J61" s="16">
        <v>222.6</v>
      </c>
      <c r="K61" s="16">
        <v>97.5</v>
      </c>
      <c r="L61" s="16">
        <v>0</v>
      </c>
      <c r="M61" s="16">
        <v>-0.05</v>
      </c>
      <c r="N61" s="16">
        <v>97.45</v>
      </c>
      <c r="O61" s="16">
        <v>3386.6</v>
      </c>
      <c r="P61" s="32"/>
    </row>
    <row r="62" spans="1:16">
      <c r="A62" s="29" t="s">
        <v>86</v>
      </c>
      <c r="B62" s="16" t="s">
        <v>87</v>
      </c>
      <c r="C62" s="20">
        <v>5420.55</v>
      </c>
      <c r="D62" s="16">
        <v>5420.55</v>
      </c>
      <c r="E62" s="16">
        <v>0</v>
      </c>
      <c r="F62" s="16">
        <v>0</v>
      </c>
      <c r="G62" s="16">
        <v>5420.55</v>
      </c>
      <c r="H62" s="16">
        <v>0</v>
      </c>
      <c r="I62" s="16">
        <v>0</v>
      </c>
      <c r="J62" s="16">
        <v>433.29</v>
      </c>
      <c r="K62" s="16">
        <v>433.29</v>
      </c>
      <c r="L62" s="16">
        <v>0</v>
      </c>
      <c r="M62" s="16">
        <v>0.06</v>
      </c>
      <c r="N62" s="16">
        <v>433.35</v>
      </c>
      <c r="O62" s="16">
        <v>4987.2</v>
      </c>
      <c r="P62" s="32"/>
    </row>
    <row r="63" spans="1:16">
      <c r="A63" s="29" t="s">
        <v>88</v>
      </c>
      <c r="B63" s="16" t="s">
        <v>89</v>
      </c>
      <c r="C63" s="20">
        <v>3111.6</v>
      </c>
      <c r="D63" s="16">
        <v>3111.6</v>
      </c>
      <c r="E63" s="16">
        <v>0</v>
      </c>
      <c r="F63" s="16">
        <v>0</v>
      </c>
      <c r="G63" s="16">
        <v>3111.6</v>
      </c>
      <c r="H63" s="16">
        <v>-125.1</v>
      </c>
      <c r="I63" s="16">
        <v>0</v>
      </c>
      <c r="J63" s="16">
        <v>182.65</v>
      </c>
      <c r="K63" s="16">
        <v>57.55</v>
      </c>
      <c r="L63" s="16">
        <v>0</v>
      </c>
      <c r="M63" s="16">
        <v>-0.15</v>
      </c>
      <c r="N63" s="16">
        <v>57.4</v>
      </c>
      <c r="O63" s="16">
        <v>3054.2</v>
      </c>
      <c r="P63" s="32"/>
    </row>
    <row r="64" spans="1:16">
      <c r="A64" s="29" t="s">
        <v>90</v>
      </c>
      <c r="B64" s="16" t="s">
        <v>91</v>
      </c>
      <c r="C64" s="20">
        <v>3111.6</v>
      </c>
      <c r="D64" s="16">
        <v>3111.6</v>
      </c>
      <c r="E64" s="16">
        <v>0</v>
      </c>
      <c r="F64" s="16">
        <v>0</v>
      </c>
      <c r="G64" s="16">
        <v>3111.6</v>
      </c>
      <c r="H64" s="16">
        <v>-125.1</v>
      </c>
      <c r="I64" s="16">
        <v>0</v>
      </c>
      <c r="J64" s="16">
        <v>182.65</v>
      </c>
      <c r="K64" s="16">
        <v>57.55</v>
      </c>
      <c r="L64" s="16">
        <v>0</v>
      </c>
      <c r="M64" s="16">
        <v>0.05</v>
      </c>
      <c r="N64" s="16">
        <v>57.6</v>
      </c>
      <c r="O64" s="16">
        <v>3054</v>
      </c>
      <c r="P64" s="32"/>
    </row>
    <row r="65" spans="1:16" s="5" customFormat="1">
      <c r="A65" s="14" t="s">
        <v>20</v>
      </c>
      <c r="C65" s="21" t="s">
        <v>21</v>
      </c>
      <c r="D65" s="5" t="s">
        <v>21</v>
      </c>
      <c r="E65" s="5" t="s">
        <v>21</v>
      </c>
      <c r="F65" s="5" t="s">
        <v>21</v>
      </c>
      <c r="G65" s="5" t="s">
        <v>21</v>
      </c>
      <c r="H65" s="5" t="s">
        <v>21</v>
      </c>
      <c r="I65" s="5" t="s">
        <v>21</v>
      </c>
      <c r="J65" s="5" t="s">
        <v>21</v>
      </c>
      <c r="K65" s="5" t="s">
        <v>21</v>
      </c>
      <c r="L65" s="5" t="s">
        <v>21</v>
      </c>
      <c r="M65" s="5" t="s">
        <v>21</v>
      </c>
      <c r="N65" s="5" t="s">
        <v>21</v>
      </c>
      <c r="O65" s="5" t="s">
        <v>21</v>
      </c>
      <c r="P65" s="33"/>
    </row>
    <row r="66" spans="1:16">
      <c r="C66" s="22">
        <f>SUM(C57:C65)</f>
        <v>29190.749999999996</v>
      </c>
      <c r="D66" s="22">
        <f t="shared" ref="D66:O66" si="4">SUM(D57:D65)</f>
        <v>26038.649999999994</v>
      </c>
      <c r="E66" s="22">
        <f t="shared" si="4"/>
        <v>3152.1</v>
      </c>
      <c r="F66" s="22">
        <f t="shared" si="4"/>
        <v>788.02</v>
      </c>
      <c r="G66" s="22">
        <f t="shared" si="4"/>
        <v>29978.769999999997</v>
      </c>
      <c r="H66" s="22">
        <f t="shared" si="4"/>
        <v>-625.5</v>
      </c>
      <c r="I66" s="22">
        <f t="shared" si="4"/>
        <v>0</v>
      </c>
      <c r="J66" s="22">
        <f t="shared" si="4"/>
        <v>1927.1000000000001</v>
      </c>
      <c r="K66" s="22">
        <f t="shared" si="4"/>
        <v>1301.5999999999999</v>
      </c>
      <c r="L66" s="22">
        <f t="shared" si="4"/>
        <v>0</v>
      </c>
      <c r="M66" s="22">
        <f t="shared" si="4"/>
        <v>-0.23000000000000004</v>
      </c>
      <c r="N66" s="22">
        <f t="shared" si="4"/>
        <v>1301.3699999999999</v>
      </c>
      <c r="O66" s="22">
        <f>SUM(O57:O65)</f>
        <v>28677.4</v>
      </c>
    </row>
    <row r="67" spans="1:16" ht="12" thickBot="1"/>
    <row r="68" spans="1:16">
      <c r="A68" s="28" t="s">
        <v>92</v>
      </c>
      <c r="B68" s="18"/>
      <c r="C68" s="19"/>
    </row>
    <row r="69" spans="1:16">
      <c r="A69" s="29" t="s">
        <v>93</v>
      </c>
      <c r="B69" s="16" t="s">
        <v>94</v>
      </c>
      <c r="C69" s="20">
        <v>3111.6</v>
      </c>
      <c r="D69" s="16">
        <v>3111.6</v>
      </c>
      <c r="E69" s="16">
        <v>0</v>
      </c>
      <c r="F69" s="16">
        <v>0</v>
      </c>
      <c r="G69" s="16">
        <v>3111.6</v>
      </c>
      <c r="H69" s="16">
        <v>-125.1</v>
      </c>
      <c r="I69" s="16">
        <v>0</v>
      </c>
      <c r="J69" s="16">
        <v>182.65</v>
      </c>
      <c r="K69" s="16">
        <v>57.55</v>
      </c>
      <c r="L69" s="16">
        <v>0</v>
      </c>
      <c r="M69" s="16">
        <v>0.05</v>
      </c>
      <c r="N69" s="16">
        <v>57.6</v>
      </c>
      <c r="O69" s="16">
        <v>3054</v>
      </c>
      <c r="P69" s="32"/>
    </row>
    <row r="70" spans="1:16">
      <c r="A70" s="29" t="s">
        <v>95</v>
      </c>
      <c r="B70" s="16" t="s">
        <v>96</v>
      </c>
      <c r="C70" s="20">
        <v>3603.6</v>
      </c>
      <c r="D70" s="16">
        <v>3603.6</v>
      </c>
      <c r="E70" s="16">
        <v>0</v>
      </c>
      <c r="F70" s="16">
        <v>0</v>
      </c>
      <c r="G70" s="16">
        <v>3603.6</v>
      </c>
      <c r="H70" s="16">
        <v>-107.37</v>
      </c>
      <c r="I70" s="16">
        <v>0</v>
      </c>
      <c r="J70" s="16">
        <v>235.61</v>
      </c>
      <c r="K70" s="16">
        <v>128.24</v>
      </c>
      <c r="L70" s="16">
        <v>0</v>
      </c>
      <c r="M70" s="16">
        <v>-0.04</v>
      </c>
      <c r="N70" s="16">
        <v>128.19999999999999</v>
      </c>
      <c r="O70" s="16">
        <v>3475.4</v>
      </c>
      <c r="P70" s="32"/>
    </row>
    <row r="71" spans="1:16" s="5" customFormat="1">
      <c r="A71" s="14" t="s">
        <v>20</v>
      </c>
      <c r="C71" s="21" t="s">
        <v>21</v>
      </c>
      <c r="D71" s="5" t="s">
        <v>21</v>
      </c>
      <c r="E71" s="5" t="s">
        <v>21</v>
      </c>
      <c r="F71" s="5" t="s">
        <v>21</v>
      </c>
      <c r="G71" s="5" t="s">
        <v>21</v>
      </c>
      <c r="H71" s="5" t="s">
        <v>21</v>
      </c>
      <c r="I71" s="5" t="s">
        <v>21</v>
      </c>
      <c r="J71" s="5" t="s">
        <v>21</v>
      </c>
      <c r="K71" s="5" t="s">
        <v>21</v>
      </c>
      <c r="L71" s="5" t="s">
        <v>21</v>
      </c>
      <c r="M71" s="5" t="s">
        <v>21</v>
      </c>
      <c r="N71" s="5" t="s">
        <v>21</v>
      </c>
      <c r="O71" s="5" t="s">
        <v>21</v>
      </c>
      <c r="P71" s="33"/>
    </row>
    <row r="72" spans="1:16">
      <c r="C72" s="22">
        <f>SUM(C69:C71)</f>
        <v>6715.2</v>
      </c>
      <c r="D72" s="22">
        <f t="shared" ref="D72:O72" si="5">SUM(D69:D71)</f>
        <v>6715.2</v>
      </c>
      <c r="E72" s="22">
        <f t="shared" si="5"/>
        <v>0</v>
      </c>
      <c r="F72" s="22">
        <f t="shared" si="5"/>
        <v>0</v>
      </c>
      <c r="G72" s="22">
        <f t="shared" si="5"/>
        <v>6715.2</v>
      </c>
      <c r="H72" s="22">
        <f t="shared" si="5"/>
        <v>-232.47</v>
      </c>
      <c r="I72" s="22">
        <f t="shared" si="5"/>
        <v>0</v>
      </c>
      <c r="J72" s="22">
        <f t="shared" si="5"/>
        <v>418.26</v>
      </c>
      <c r="K72" s="22">
        <f t="shared" si="5"/>
        <v>185.79000000000002</v>
      </c>
      <c r="L72" s="22">
        <f t="shared" si="5"/>
        <v>0</v>
      </c>
      <c r="M72" s="22">
        <f t="shared" si="5"/>
        <v>1.0000000000000002E-2</v>
      </c>
      <c r="N72" s="22">
        <f t="shared" si="5"/>
        <v>185.79999999999998</v>
      </c>
      <c r="O72" s="22">
        <f>SUM(O69:O71)</f>
        <v>6529.4</v>
      </c>
    </row>
    <row r="73" spans="1:16" ht="12" thickBot="1">
      <c r="C73" s="19"/>
    </row>
    <row r="74" spans="1:16">
      <c r="A74" s="28" t="s">
        <v>97</v>
      </c>
      <c r="B74" s="18"/>
      <c r="C74" s="19"/>
    </row>
    <row r="75" spans="1:16">
      <c r="A75" s="29" t="s">
        <v>98</v>
      </c>
      <c r="B75" s="16" t="s">
        <v>99</v>
      </c>
      <c r="C75" s="20">
        <v>3111.6</v>
      </c>
      <c r="D75" s="16">
        <v>3111.6</v>
      </c>
      <c r="E75" s="16">
        <v>0</v>
      </c>
      <c r="F75" s="16">
        <v>0</v>
      </c>
      <c r="G75" s="16">
        <v>3111.6</v>
      </c>
      <c r="H75" s="16">
        <v>-125.1</v>
      </c>
      <c r="I75" s="16">
        <v>0</v>
      </c>
      <c r="J75" s="16">
        <v>182.65</v>
      </c>
      <c r="K75" s="16">
        <v>57.55</v>
      </c>
      <c r="L75" s="16">
        <v>0</v>
      </c>
      <c r="M75" s="16">
        <v>0.05</v>
      </c>
      <c r="N75" s="16">
        <v>57.6</v>
      </c>
      <c r="O75" s="16">
        <v>3054</v>
      </c>
      <c r="P75" s="32"/>
    </row>
    <row r="76" spans="1:16" s="24" customFormat="1">
      <c r="A76" s="30" t="s">
        <v>100</v>
      </c>
      <c r="B76" s="25" t="s">
        <v>101</v>
      </c>
      <c r="C76" s="25">
        <v>3111.6</v>
      </c>
      <c r="D76" s="25">
        <v>1452.08</v>
      </c>
      <c r="E76" s="25">
        <v>1659.52</v>
      </c>
      <c r="F76" s="25">
        <v>414.88</v>
      </c>
      <c r="G76" s="25">
        <v>3526.48</v>
      </c>
      <c r="H76" s="25">
        <v>-125.1</v>
      </c>
      <c r="I76" s="25">
        <v>0</v>
      </c>
      <c r="J76" s="25">
        <v>182.65</v>
      </c>
      <c r="K76" s="25">
        <v>57.55</v>
      </c>
      <c r="L76" s="25">
        <v>0</v>
      </c>
      <c r="M76" s="25">
        <v>-7.0000000000000007E-2</v>
      </c>
      <c r="N76" s="25">
        <v>57.48</v>
      </c>
      <c r="O76" s="25">
        <v>3469</v>
      </c>
      <c r="P76" s="34" t="s">
        <v>208</v>
      </c>
    </row>
    <row r="77" spans="1:16">
      <c r="A77" s="29" t="s">
        <v>102</v>
      </c>
      <c r="B77" s="16" t="s">
        <v>103</v>
      </c>
      <c r="C77" s="20">
        <v>3111.6</v>
      </c>
      <c r="D77" s="16">
        <v>3111.6</v>
      </c>
      <c r="E77" s="16">
        <v>0</v>
      </c>
      <c r="F77" s="16">
        <v>0</v>
      </c>
      <c r="G77" s="16">
        <v>3111.6</v>
      </c>
      <c r="H77" s="16">
        <v>-125.1</v>
      </c>
      <c r="I77" s="16">
        <v>0</v>
      </c>
      <c r="J77" s="16">
        <v>182.65</v>
      </c>
      <c r="K77" s="16">
        <v>57.55</v>
      </c>
      <c r="L77" s="16">
        <v>0</v>
      </c>
      <c r="M77" s="16">
        <v>-0.15</v>
      </c>
      <c r="N77" s="16">
        <v>57.4</v>
      </c>
      <c r="O77" s="16">
        <v>3054.2</v>
      </c>
      <c r="P77" s="32"/>
    </row>
    <row r="78" spans="1:16">
      <c r="A78" s="29" t="s">
        <v>104</v>
      </c>
      <c r="B78" s="16" t="s">
        <v>105</v>
      </c>
      <c r="C78" s="20">
        <v>3111.6</v>
      </c>
      <c r="D78" s="16">
        <v>3111.6</v>
      </c>
      <c r="E78" s="16">
        <v>0</v>
      </c>
      <c r="F78" s="16">
        <v>0</v>
      </c>
      <c r="G78" s="16">
        <v>3111.6</v>
      </c>
      <c r="H78" s="16">
        <v>-125.1</v>
      </c>
      <c r="I78" s="16">
        <v>0</v>
      </c>
      <c r="J78" s="16">
        <v>182.65</v>
      </c>
      <c r="K78" s="16">
        <v>57.55</v>
      </c>
      <c r="L78" s="16">
        <v>0</v>
      </c>
      <c r="M78" s="16">
        <v>0.05</v>
      </c>
      <c r="N78" s="16">
        <v>57.6</v>
      </c>
      <c r="O78" s="16">
        <v>3054</v>
      </c>
      <c r="P78" s="32"/>
    </row>
    <row r="79" spans="1:16">
      <c r="A79" s="29" t="s">
        <v>106</v>
      </c>
      <c r="B79" s="16" t="s">
        <v>107</v>
      </c>
      <c r="C79" s="20">
        <v>3111.6</v>
      </c>
      <c r="D79" s="16">
        <v>3111.6</v>
      </c>
      <c r="E79" s="16">
        <v>0</v>
      </c>
      <c r="F79" s="16">
        <v>0</v>
      </c>
      <c r="G79" s="16">
        <v>3111.6</v>
      </c>
      <c r="H79" s="16">
        <v>-125.1</v>
      </c>
      <c r="I79" s="16">
        <v>0</v>
      </c>
      <c r="J79" s="16">
        <v>182.65</v>
      </c>
      <c r="K79" s="16">
        <v>57.55</v>
      </c>
      <c r="L79" s="16">
        <v>0</v>
      </c>
      <c r="M79" s="16">
        <v>0.05</v>
      </c>
      <c r="N79" s="16">
        <v>57.6</v>
      </c>
      <c r="O79" s="16">
        <v>3054</v>
      </c>
      <c r="P79" s="32"/>
    </row>
    <row r="80" spans="1:16" s="5" customFormat="1">
      <c r="A80" s="14" t="s">
        <v>20</v>
      </c>
      <c r="C80" s="21" t="s">
        <v>21</v>
      </c>
      <c r="D80" s="5" t="s">
        <v>21</v>
      </c>
      <c r="E80" s="5" t="s">
        <v>21</v>
      </c>
      <c r="F80" s="5" t="s">
        <v>21</v>
      </c>
      <c r="G80" s="5" t="s">
        <v>21</v>
      </c>
      <c r="H80" s="5" t="s">
        <v>21</v>
      </c>
      <c r="I80" s="5" t="s">
        <v>21</v>
      </c>
      <c r="J80" s="5" t="s">
        <v>21</v>
      </c>
      <c r="K80" s="5" t="s">
        <v>21</v>
      </c>
      <c r="L80" s="5" t="s">
        <v>21</v>
      </c>
      <c r="M80" s="5" t="s">
        <v>21</v>
      </c>
      <c r="N80" s="5" t="s">
        <v>21</v>
      </c>
      <c r="O80" s="5" t="s">
        <v>21</v>
      </c>
      <c r="P80" s="33"/>
    </row>
    <row r="81" spans="1:16">
      <c r="C81" s="22">
        <f>SUM(C75:C80)</f>
        <v>15558</v>
      </c>
      <c r="D81" s="22">
        <f t="shared" ref="D81:O81" si="6">SUM(D75:D80)</f>
        <v>13898.480000000001</v>
      </c>
      <c r="E81" s="22">
        <f t="shared" si="6"/>
        <v>1659.52</v>
      </c>
      <c r="F81" s="22">
        <f t="shared" si="6"/>
        <v>414.88</v>
      </c>
      <c r="G81" s="22">
        <f t="shared" si="6"/>
        <v>15972.880000000001</v>
      </c>
      <c r="H81" s="22">
        <f t="shared" si="6"/>
        <v>-625.5</v>
      </c>
      <c r="I81" s="22">
        <f t="shared" si="6"/>
        <v>0</v>
      </c>
      <c r="J81" s="22">
        <f t="shared" si="6"/>
        <v>913.25</v>
      </c>
      <c r="K81" s="22">
        <f t="shared" si="6"/>
        <v>287.75</v>
      </c>
      <c r="L81" s="22">
        <f t="shared" si="6"/>
        <v>0</v>
      </c>
      <c r="M81" s="22">
        <f t="shared" si="6"/>
        <v>-6.9999999999999979E-2</v>
      </c>
      <c r="N81" s="22">
        <f t="shared" si="6"/>
        <v>287.68</v>
      </c>
      <c r="O81" s="22">
        <f>SUM(O75:O80)</f>
        <v>15685.2</v>
      </c>
    </row>
    <row r="82" spans="1:16" ht="12" thickBot="1">
      <c r="C82" s="19"/>
    </row>
    <row r="83" spans="1:16">
      <c r="A83" s="28" t="s">
        <v>108</v>
      </c>
      <c r="B83" s="18"/>
      <c r="C83" s="19"/>
    </row>
    <row r="84" spans="1:16">
      <c r="A84" s="29" t="s">
        <v>109</v>
      </c>
      <c r="B84" s="16" t="s">
        <v>110</v>
      </c>
      <c r="C84" s="20">
        <v>3111.6</v>
      </c>
      <c r="D84" s="16">
        <v>3111.6</v>
      </c>
      <c r="E84" s="16">
        <v>0</v>
      </c>
      <c r="F84" s="16">
        <v>0</v>
      </c>
      <c r="G84" s="16">
        <v>3111.6</v>
      </c>
      <c r="H84" s="16">
        <v>-125.1</v>
      </c>
      <c r="I84" s="16">
        <v>0</v>
      </c>
      <c r="J84" s="16">
        <v>182.65</v>
      </c>
      <c r="K84" s="16">
        <v>57.55</v>
      </c>
      <c r="L84" s="16">
        <v>0</v>
      </c>
      <c r="M84" s="16">
        <v>0.05</v>
      </c>
      <c r="N84" s="16">
        <v>57.6</v>
      </c>
      <c r="O84" s="16">
        <v>3054</v>
      </c>
      <c r="P84" s="32"/>
    </row>
    <row r="85" spans="1:16">
      <c r="A85" s="29" t="s">
        <v>111</v>
      </c>
      <c r="B85" s="16" t="s">
        <v>112</v>
      </c>
      <c r="C85" s="20">
        <v>3111.6</v>
      </c>
      <c r="D85" s="16">
        <v>3111.6</v>
      </c>
      <c r="E85" s="16">
        <v>0</v>
      </c>
      <c r="F85" s="16">
        <v>0</v>
      </c>
      <c r="G85" s="16">
        <v>3111.6</v>
      </c>
      <c r="H85" s="16">
        <v>-125.1</v>
      </c>
      <c r="I85" s="16">
        <v>0</v>
      </c>
      <c r="J85" s="16">
        <v>182.65</v>
      </c>
      <c r="K85" s="16">
        <v>57.55</v>
      </c>
      <c r="L85" s="16">
        <v>0</v>
      </c>
      <c r="M85" s="16">
        <v>0.05</v>
      </c>
      <c r="N85" s="16">
        <v>57.6</v>
      </c>
      <c r="O85" s="16">
        <v>3054</v>
      </c>
      <c r="P85" s="32"/>
    </row>
    <row r="86" spans="1:16">
      <c r="A86" s="29" t="s">
        <v>113</v>
      </c>
      <c r="B86" s="16" t="s">
        <v>114</v>
      </c>
      <c r="C86" s="20">
        <v>3111.6</v>
      </c>
      <c r="D86" s="16">
        <v>3111.6</v>
      </c>
      <c r="E86" s="16">
        <v>0</v>
      </c>
      <c r="F86" s="16">
        <v>0</v>
      </c>
      <c r="G86" s="16">
        <v>3111.6</v>
      </c>
      <c r="H86" s="16">
        <v>-125.1</v>
      </c>
      <c r="I86" s="16">
        <v>0</v>
      </c>
      <c r="J86" s="16">
        <v>182.65</v>
      </c>
      <c r="K86" s="16">
        <v>57.55</v>
      </c>
      <c r="L86" s="16">
        <v>0</v>
      </c>
      <c r="M86" s="16">
        <v>0.05</v>
      </c>
      <c r="N86" s="16">
        <v>57.6</v>
      </c>
      <c r="O86" s="16">
        <v>3054</v>
      </c>
      <c r="P86" s="32"/>
    </row>
    <row r="87" spans="1:16" s="5" customFormat="1">
      <c r="A87" s="14" t="s">
        <v>20</v>
      </c>
      <c r="C87" s="21" t="s">
        <v>21</v>
      </c>
      <c r="D87" s="5" t="s">
        <v>21</v>
      </c>
      <c r="E87" s="5" t="s">
        <v>21</v>
      </c>
      <c r="F87" s="5" t="s">
        <v>21</v>
      </c>
      <c r="G87" s="5" t="s">
        <v>21</v>
      </c>
      <c r="H87" s="5" t="s">
        <v>21</v>
      </c>
      <c r="I87" s="5" t="s">
        <v>21</v>
      </c>
      <c r="J87" s="5" t="s">
        <v>21</v>
      </c>
      <c r="K87" s="5" t="s">
        <v>21</v>
      </c>
      <c r="L87" s="5" t="s">
        <v>21</v>
      </c>
      <c r="M87" s="5" t="s">
        <v>21</v>
      </c>
      <c r="N87" s="5" t="s">
        <v>21</v>
      </c>
      <c r="O87" s="5" t="s">
        <v>21</v>
      </c>
      <c r="P87" s="33"/>
    </row>
    <row r="88" spans="1:16">
      <c r="C88" s="22">
        <f>SUM(C84:C87)</f>
        <v>9334.7999999999993</v>
      </c>
      <c r="D88" s="22">
        <f t="shared" ref="D88:O88" si="7">SUM(D84:D87)</f>
        <v>9334.7999999999993</v>
      </c>
      <c r="E88" s="22">
        <f t="shared" si="7"/>
        <v>0</v>
      </c>
      <c r="F88" s="22">
        <f t="shared" si="7"/>
        <v>0</v>
      </c>
      <c r="G88" s="22">
        <f t="shared" si="7"/>
        <v>9334.7999999999993</v>
      </c>
      <c r="H88" s="22">
        <f t="shared" si="7"/>
        <v>-375.29999999999995</v>
      </c>
      <c r="I88" s="22">
        <f t="shared" si="7"/>
        <v>0</v>
      </c>
      <c r="J88" s="22">
        <f t="shared" si="7"/>
        <v>547.95000000000005</v>
      </c>
      <c r="K88" s="22">
        <f t="shared" si="7"/>
        <v>172.64999999999998</v>
      </c>
      <c r="L88" s="22">
        <f t="shared" si="7"/>
        <v>0</v>
      </c>
      <c r="M88" s="22">
        <f t="shared" si="7"/>
        <v>0.15000000000000002</v>
      </c>
      <c r="N88" s="22">
        <f t="shared" si="7"/>
        <v>172.8</v>
      </c>
      <c r="O88" s="22">
        <f>SUM(O84:O87)</f>
        <v>9162</v>
      </c>
    </row>
    <row r="89" spans="1:16" ht="12" thickBot="1">
      <c r="C89" s="19"/>
    </row>
    <row r="90" spans="1:16">
      <c r="A90" s="28" t="s">
        <v>115</v>
      </c>
      <c r="B90" s="18"/>
      <c r="C90" s="19"/>
    </row>
    <row r="91" spans="1:16">
      <c r="A91" s="29" t="s">
        <v>116</v>
      </c>
      <c r="B91" s="16" t="s">
        <v>117</v>
      </c>
      <c r="C91" s="20">
        <v>4346.3999999999996</v>
      </c>
      <c r="D91" s="16">
        <v>4346.3999999999996</v>
      </c>
      <c r="E91" s="16">
        <v>0</v>
      </c>
      <c r="F91" s="16">
        <v>0</v>
      </c>
      <c r="G91" s="16">
        <v>4346.3999999999996</v>
      </c>
      <c r="H91" s="16">
        <v>0</v>
      </c>
      <c r="I91" s="16">
        <v>0</v>
      </c>
      <c r="J91" s="16">
        <v>316.43</v>
      </c>
      <c r="K91" s="16">
        <v>316.43</v>
      </c>
      <c r="L91" s="16">
        <v>0</v>
      </c>
      <c r="M91" s="16">
        <v>-0.03</v>
      </c>
      <c r="N91" s="16">
        <v>316.39999999999998</v>
      </c>
      <c r="O91" s="16">
        <v>4030</v>
      </c>
      <c r="P91" s="32"/>
    </row>
    <row r="92" spans="1:16">
      <c r="A92" s="29" t="s">
        <v>118</v>
      </c>
      <c r="B92" s="16" t="s">
        <v>119</v>
      </c>
      <c r="C92" s="20">
        <v>4500</v>
      </c>
      <c r="D92" s="16">
        <v>4500</v>
      </c>
      <c r="E92" s="16">
        <v>0</v>
      </c>
      <c r="F92" s="16">
        <v>0</v>
      </c>
      <c r="G92" s="16">
        <v>4500</v>
      </c>
      <c r="H92" s="16">
        <v>0</v>
      </c>
      <c r="I92" s="16">
        <v>0</v>
      </c>
      <c r="J92" s="16">
        <v>333.14</v>
      </c>
      <c r="K92" s="16">
        <v>333.14</v>
      </c>
      <c r="L92" s="16">
        <v>0</v>
      </c>
      <c r="M92" s="16">
        <v>0.06</v>
      </c>
      <c r="N92" s="16">
        <v>333.2</v>
      </c>
      <c r="O92" s="16">
        <v>4166.8</v>
      </c>
      <c r="P92" s="32"/>
    </row>
    <row r="93" spans="1:16">
      <c r="A93" s="29" t="s">
        <v>120</v>
      </c>
      <c r="B93" s="16" t="s">
        <v>121</v>
      </c>
      <c r="C93" s="20">
        <v>2000.1</v>
      </c>
      <c r="D93" s="16">
        <v>2000.1</v>
      </c>
      <c r="E93" s="16">
        <v>0</v>
      </c>
      <c r="F93" s="16">
        <v>0</v>
      </c>
      <c r="G93" s="16">
        <v>2000.1</v>
      </c>
      <c r="H93" s="16">
        <v>-188.71</v>
      </c>
      <c r="I93" s="16">
        <v>-77.2</v>
      </c>
      <c r="J93" s="16">
        <v>111.51</v>
      </c>
      <c r="K93" s="16">
        <v>0</v>
      </c>
      <c r="L93" s="16">
        <v>0</v>
      </c>
      <c r="M93" s="16">
        <v>0.1</v>
      </c>
      <c r="N93" s="16">
        <v>-77.099999999999994</v>
      </c>
      <c r="O93" s="16">
        <v>2077.1999999999998</v>
      </c>
      <c r="P93" s="32"/>
    </row>
    <row r="94" spans="1:16">
      <c r="A94" s="29" t="s">
        <v>122</v>
      </c>
      <c r="B94" s="16" t="s">
        <v>123</v>
      </c>
      <c r="C94" s="20">
        <v>3111.6</v>
      </c>
      <c r="D94" s="16">
        <v>3111.6</v>
      </c>
      <c r="E94" s="16">
        <v>0</v>
      </c>
      <c r="F94" s="16">
        <v>0</v>
      </c>
      <c r="G94" s="16">
        <v>3111.6</v>
      </c>
      <c r="H94" s="16">
        <v>-125.1</v>
      </c>
      <c r="I94" s="16">
        <v>0</v>
      </c>
      <c r="J94" s="16">
        <v>182.65</v>
      </c>
      <c r="K94" s="16">
        <v>57.55</v>
      </c>
      <c r="L94" s="16">
        <v>0</v>
      </c>
      <c r="M94" s="16">
        <v>0.05</v>
      </c>
      <c r="N94" s="16">
        <v>57.6</v>
      </c>
      <c r="O94" s="16">
        <v>3054</v>
      </c>
      <c r="P94" s="32"/>
    </row>
    <row r="95" spans="1:16">
      <c r="A95" s="29" t="s">
        <v>124</v>
      </c>
      <c r="B95" s="16" t="s">
        <v>125</v>
      </c>
      <c r="C95" s="20">
        <v>3600</v>
      </c>
      <c r="D95" s="16">
        <v>3600</v>
      </c>
      <c r="E95" s="16">
        <v>0</v>
      </c>
      <c r="F95" s="16">
        <v>0</v>
      </c>
      <c r="G95" s="16">
        <v>3600</v>
      </c>
      <c r="H95" s="16">
        <v>-107.37</v>
      </c>
      <c r="I95" s="16">
        <v>0</v>
      </c>
      <c r="J95" s="16">
        <v>235.22</v>
      </c>
      <c r="K95" s="16">
        <v>127.84</v>
      </c>
      <c r="L95" s="16">
        <v>0</v>
      </c>
      <c r="M95" s="16">
        <v>-0.04</v>
      </c>
      <c r="N95" s="16">
        <v>127.8</v>
      </c>
      <c r="O95" s="16">
        <v>3472.2</v>
      </c>
      <c r="P95" s="32"/>
    </row>
    <row r="96" spans="1:16" s="24" customFormat="1">
      <c r="A96" s="30" t="s">
        <v>126</v>
      </c>
      <c r="B96" s="25" t="s">
        <v>127</v>
      </c>
      <c r="C96" s="25">
        <v>3484.05</v>
      </c>
      <c r="D96" s="25">
        <v>3484.05</v>
      </c>
      <c r="E96" s="25">
        <v>0</v>
      </c>
      <c r="F96" s="25">
        <v>0</v>
      </c>
      <c r="G96" s="25">
        <v>3484.05</v>
      </c>
      <c r="H96" s="25">
        <v>-125.1</v>
      </c>
      <c r="I96" s="25">
        <v>0</v>
      </c>
      <c r="J96" s="25">
        <v>222.6</v>
      </c>
      <c r="K96" s="25">
        <v>97.5</v>
      </c>
      <c r="L96" s="25">
        <v>0</v>
      </c>
      <c r="M96" s="25">
        <v>-0.05</v>
      </c>
      <c r="N96" s="25">
        <v>97.45</v>
      </c>
      <c r="O96" s="25">
        <v>3386.6</v>
      </c>
      <c r="P96" s="34" t="s">
        <v>207</v>
      </c>
    </row>
    <row r="97" spans="1:16">
      <c r="A97" s="29" t="s">
        <v>128</v>
      </c>
      <c r="B97" s="16" t="s">
        <v>129</v>
      </c>
      <c r="C97" s="20">
        <v>4500</v>
      </c>
      <c r="D97" s="16">
        <v>4500</v>
      </c>
      <c r="E97" s="16">
        <v>0</v>
      </c>
      <c r="F97" s="16">
        <v>0</v>
      </c>
      <c r="G97" s="16">
        <v>4500</v>
      </c>
      <c r="H97" s="16">
        <v>0</v>
      </c>
      <c r="I97" s="16">
        <v>0</v>
      </c>
      <c r="J97" s="16">
        <v>333.14</v>
      </c>
      <c r="K97" s="16">
        <v>333.14</v>
      </c>
      <c r="L97" s="16">
        <v>0</v>
      </c>
      <c r="M97" s="16">
        <v>0.06</v>
      </c>
      <c r="N97" s="16">
        <v>333.2</v>
      </c>
      <c r="O97" s="16">
        <v>4166.8</v>
      </c>
      <c r="P97" s="32"/>
    </row>
    <row r="98" spans="1:16">
      <c r="A98" s="29" t="s">
        <v>130</v>
      </c>
      <c r="B98" s="16" t="s">
        <v>131</v>
      </c>
      <c r="C98" s="20">
        <v>3600</v>
      </c>
      <c r="D98" s="16">
        <v>3600</v>
      </c>
      <c r="E98" s="16">
        <v>0</v>
      </c>
      <c r="F98" s="16">
        <v>0</v>
      </c>
      <c r="G98" s="16">
        <v>3600</v>
      </c>
      <c r="H98" s="16">
        <v>-107.37</v>
      </c>
      <c r="I98" s="16">
        <v>0</v>
      </c>
      <c r="J98" s="16">
        <v>235.22</v>
      </c>
      <c r="K98" s="16">
        <v>127.84</v>
      </c>
      <c r="L98" s="16">
        <v>0</v>
      </c>
      <c r="M98" s="16">
        <v>-0.04</v>
      </c>
      <c r="N98" s="16">
        <v>127.8</v>
      </c>
      <c r="O98" s="16">
        <v>3472.2</v>
      </c>
      <c r="P98" s="32"/>
    </row>
    <row r="99" spans="1:16">
      <c r="A99" s="29" t="s">
        <v>132</v>
      </c>
      <c r="B99" s="16" t="s">
        <v>133</v>
      </c>
      <c r="C99" s="20">
        <v>5420.55</v>
      </c>
      <c r="D99" s="16">
        <v>5420.55</v>
      </c>
      <c r="E99" s="16">
        <v>0</v>
      </c>
      <c r="F99" s="16">
        <v>0</v>
      </c>
      <c r="G99" s="16">
        <v>5420.55</v>
      </c>
      <c r="H99" s="16">
        <v>0</v>
      </c>
      <c r="I99" s="16">
        <v>0</v>
      </c>
      <c r="J99" s="16">
        <v>433.29</v>
      </c>
      <c r="K99" s="16">
        <v>433.29</v>
      </c>
      <c r="L99" s="16">
        <v>0</v>
      </c>
      <c r="M99" s="16">
        <v>0.06</v>
      </c>
      <c r="N99" s="16">
        <v>433.35</v>
      </c>
      <c r="O99" s="16">
        <v>4987.2</v>
      </c>
      <c r="P99" s="32"/>
    </row>
    <row r="100" spans="1:16" s="5" customFormat="1">
      <c r="A100" s="14" t="s">
        <v>20</v>
      </c>
      <c r="C100" s="21" t="s">
        <v>21</v>
      </c>
      <c r="D100" s="5" t="s">
        <v>21</v>
      </c>
      <c r="E100" s="5" t="s">
        <v>21</v>
      </c>
      <c r="F100" s="5" t="s">
        <v>21</v>
      </c>
      <c r="G100" s="5" t="s">
        <v>21</v>
      </c>
      <c r="H100" s="5" t="s">
        <v>21</v>
      </c>
      <c r="I100" s="5" t="s">
        <v>21</v>
      </c>
      <c r="J100" s="5" t="s">
        <v>21</v>
      </c>
      <c r="K100" s="5" t="s">
        <v>21</v>
      </c>
      <c r="L100" s="5" t="s">
        <v>21</v>
      </c>
      <c r="M100" s="5" t="s">
        <v>21</v>
      </c>
      <c r="N100" s="5" t="s">
        <v>21</v>
      </c>
      <c r="O100" s="5" t="s">
        <v>21</v>
      </c>
      <c r="P100" s="33"/>
    </row>
    <row r="101" spans="1:16">
      <c r="C101" s="22">
        <f>SUM(C91:C100)</f>
        <v>34562.699999999997</v>
      </c>
      <c r="D101" s="22">
        <f t="shared" ref="D101:O101" si="8">SUM(D91:D100)</f>
        <v>34562.699999999997</v>
      </c>
      <c r="E101" s="22">
        <f t="shared" si="8"/>
        <v>0</v>
      </c>
      <c r="F101" s="22">
        <f t="shared" si="8"/>
        <v>0</v>
      </c>
      <c r="G101" s="22">
        <f t="shared" si="8"/>
        <v>34562.699999999997</v>
      </c>
      <c r="H101" s="22">
        <f t="shared" si="8"/>
        <v>-653.65</v>
      </c>
      <c r="I101" s="22">
        <f t="shared" si="8"/>
        <v>-77.2</v>
      </c>
      <c r="J101" s="22">
        <f t="shared" si="8"/>
        <v>2403.1999999999998</v>
      </c>
      <c r="K101" s="22">
        <f t="shared" si="8"/>
        <v>1826.7299999999998</v>
      </c>
      <c r="L101" s="22">
        <f t="shared" si="8"/>
        <v>0</v>
      </c>
      <c r="M101" s="22">
        <f t="shared" si="8"/>
        <v>0.16999999999999996</v>
      </c>
      <c r="N101" s="22">
        <f t="shared" si="8"/>
        <v>1749.6999999999998</v>
      </c>
      <c r="O101" s="22">
        <f>SUM(O91:O100)</f>
        <v>32813</v>
      </c>
    </row>
    <row r="102" spans="1:16" ht="12" thickBot="1">
      <c r="C102" s="19"/>
    </row>
    <row r="103" spans="1:16">
      <c r="A103" s="28" t="s">
        <v>134</v>
      </c>
      <c r="B103" s="18"/>
      <c r="C103" s="19"/>
    </row>
    <row r="104" spans="1:16">
      <c r="A104" s="29" t="s">
        <v>135</v>
      </c>
      <c r="B104" s="16" t="s">
        <v>136</v>
      </c>
      <c r="C104" s="20">
        <v>7955.55</v>
      </c>
      <c r="D104" s="16">
        <v>7955.55</v>
      </c>
      <c r="E104" s="16">
        <v>0</v>
      </c>
      <c r="F104" s="16">
        <v>0</v>
      </c>
      <c r="G104" s="16">
        <v>7955.55</v>
      </c>
      <c r="H104" s="16">
        <v>0</v>
      </c>
      <c r="I104" s="16">
        <v>0</v>
      </c>
      <c r="J104" s="16">
        <v>876.28</v>
      </c>
      <c r="K104" s="16">
        <v>876.28</v>
      </c>
      <c r="L104" s="16">
        <v>0</v>
      </c>
      <c r="M104" s="16">
        <v>7.0000000000000007E-2</v>
      </c>
      <c r="N104" s="16">
        <v>876.35</v>
      </c>
      <c r="O104" s="16">
        <v>7079.2</v>
      </c>
      <c r="P104" s="32"/>
    </row>
    <row r="105" spans="1:16">
      <c r="A105" s="29" t="s">
        <v>137</v>
      </c>
      <c r="B105" s="16" t="s">
        <v>138</v>
      </c>
      <c r="C105" s="20">
        <v>3631.2</v>
      </c>
      <c r="D105" s="16">
        <v>3631.2</v>
      </c>
      <c r="E105" s="16">
        <v>0</v>
      </c>
      <c r="F105" s="16">
        <v>0</v>
      </c>
      <c r="G105" s="16">
        <v>3631.2</v>
      </c>
      <c r="H105" s="16">
        <v>-107.37</v>
      </c>
      <c r="I105" s="16">
        <v>0</v>
      </c>
      <c r="J105" s="16">
        <v>238.61</v>
      </c>
      <c r="K105" s="16">
        <v>131.24</v>
      </c>
      <c r="L105" s="16">
        <v>0</v>
      </c>
      <c r="M105" s="16">
        <v>-0.04</v>
      </c>
      <c r="N105" s="16">
        <v>131.19999999999999</v>
      </c>
      <c r="O105" s="16">
        <v>3500</v>
      </c>
      <c r="P105" s="32"/>
    </row>
    <row r="106" spans="1:16" s="24" customFormat="1">
      <c r="A106" s="30" t="s">
        <v>139</v>
      </c>
      <c r="B106" s="25" t="s">
        <v>140</v>
      </c>
      <c r="C106" s="25">
        <v>3622.5</v>
      </c>
      <c r="D106" s="25">
        <v>3622.5</v>
      </c>
      <c r="E106" s="25">
        <v>0</v>
      </c>
      <c r="F106" s="25">
        <v>0</v>
      </c>
      <c r="G106" s="25">
        <v>3622.5</v>
      </c>
      <c r="H106" s="25">
        <v>-107.37</v>
      </c>
      <c r="I106" s="25">
        <v>0</v>
      </c>
      <c r="J106" s="25">
        <v>237.67</v>
      </c>
      <c r="K106" s="25">
        <v>130.29</v>
      </c>
      <c r="L106" s="25">
        <v>1000</v>
      </c>
      <c r="M106" s="25">
        <v>0.01</v>
      </c>
      <c r="N106" s="25">
        <v>1130.3</v>
      </c>
      <c r="O106" s="25">
        <v>2492.1999999999998</v>
      </c>
      <c r="P106" s="34" t="s">
        <v>209</v>
      </c>
    </row>
    <row r="107" spans="1:16">
      <c r="A107" s="29" t="s">
        <v>141</v>
      </c>
      <c r="B107" s="16" t="s">
        <v>142</v>
      </c>
      <c r="C107" s="20">
        <v>11950.8</v>
      </c>
      <c r="D107" s="16">
        <v>11950.8</v>
      </c>
      <c r="E107" s="16">
        <v>0</v>
      </c>
      <c r="F107" s="16">
        <v>0</v>
      </c>
      <c r="G107" s="16">
        <v>11950.8</v>
      </c>
      <c r="H107" s="16">
        <v>0</v>
      </c>
      <c r="I107" s="16">
        <v>0</v>
      </c>
      <c r="J107" s="16">
        <v>1729.67</v>
      </c>
      <c r="K107" s="16">
        <v>1729.67</v>
      </c>
      <c r="L107" s="16">
        <v>0</v>
      </c>
      <c r="M107" s="16">
        <v>-7.0000000000000007E-2</v>
      </c>
      <c r="N107" s="16">
        <v>1729.6</v>
      </c>
      <c r="O107" s="16">
        <v>10221.200000000001</v>
      </c>
      <c r="P107" s="32"/>
    </row>
    <row r="108" spans="1:16">
      <c r="A108" s="29" t="s">
        <v>143</v>
      </c>
      <c r="B108" s="16" t="s">
        <v>144</v>
      </c>
      <c r="C108" s="20">
        <v>5420.55</v>
      </c>
      <c r="D108" s="16">
        <v>5420.55</v>
      </c>
      <c r="E108" s="16">
        <v>0</v>
      </c>
      <c r="F108" s="16">
        <v>0</v>
      </c>
      <c r="G108" s="16">
        <v>5420.55</v>
      </c>
      <c r="H108" s="16">
        <v>0</v>
      </c>
      <c r="I108" s="16">
        <v>0</v>
      </c>
      <c r="J108" s="16">
        <v>433.29</v>
      </c>
      <c r="K108" s="16">
        <v>433.29</v>
      </c>
      <c r="L108" s="16">
        <v>0</v>
      </c>
      <c r="M108" s="16">
        <v>0.06</v>
      </c>
      <c r="N108" s="16">
        <v>433.35</v>
      </c>
      <c r="O108" s="16">
        <v>4987.2</v>
      </c>
      <c r="P108" s="32"/>
    </row>
    <row r="109" spans="1:16">
      <c r="A109" s="29" t="s">
        <v>145</v>
      </c>
      <c r="B109" s="16" t="s">
        <v>146</v>
      </c>
      <c r="C109" s="20">
        <v>3903.45</v>
      </c>
      <c r="D109" s="16">
        <v>3903.45</v>
      </c>
      <c r="E109" s="16">
        <v>0</v>
      </c>
      <c r="F109" s="16">
        <v>0</v>
      </c>
      <c r="G109" s="16">
        <v>3903.45</v>
      </c>
      <c r="H109" s="16">
        <v>0</v>
      </c>
      <c r="I109" s="16">
        <v>0</v>
      </c>
      <c r="J109" s="16">
        <v>268.23</v>
      </c>
      <c r="K109" s="16">
        <v>268.23</v>
      </c>
      <c r="L109" s="16">
        <v>0</v>
      </c>
      <c r="M109" s="16">
        <v>0.02</v>
      </c>
      <c r="N109" s="16">
        <v>268.25</v>
      </c>
      <c r="O109" s="16">
        <v>3635.2</v>
      </c>
      <c r="P109" s="32"/>
    </row>
    <row r="110" spans="1:16">
      <c r="A110" s="29" t="s">
        <v>147</v>
      </c>
      <c r="B110" s="16" t="s">
        <v>148</v>
      </c>
      <c r="C110" s="20">
        <v>3111.6</v>
      </c>
      <c r="D110" s="16">
        <v>3111.6</v>
      </c>
      <c r="E110" s="16">
        <v>0</v>
      </c>
      <c r="F110" s="16">
        <v>0</v>
      </c>
      <c r="G110" s="16">
        <v>3111.6</v>
      </c>
      <c r="H110" s="16">
        <v>-125.1</v>
      </c>
      <c r="I110" s="16">
        <v>0</v>
      </c>
      <c r="J110" s="16">
        <v>182.65</v>
      </c>
      <c r="K110" s="16">
        <v>57.55</v>
      </c>
      <c r="L110" s="16">
        <v>0</v>
      </c>
      <c r="M110" s="16">
        <v>0.05</v>
      </c>
      <c r="N110" s="16">
        <v>57.6</v>
      </c>
      <c r="O110" s="16">
        <v>3054</v>
      </c>
      <c r="P110" s="32"/>
    </row>
    <row r="111" spans="1:16" s="24" customFormat="1">
      <c r="A111" s="30" t="s">
        <v>149</v>
      </c>
      <c r="B111" s="25" t="s">
        <v>150</v>
      </c>
      <c r="C111" s="25">
        <v>5420.55</v>
      </c>
      <c r="D111" s="25">
        <v>5420.55</v>
      </c>
      <c r="E111" s="25">
        <v>0</v>
      </c>
      <c r="F111" s="25">
        <v>0</v>
      </c>
      <c r="G111" s="25">
        <v>5420.55</v>
      </c>
      <c r="H111" s="25">
        <v>0</v>
      </c>
      <c r="I111" s="25">
        <v>0</v>
      </c>
      <c r="J111" s="25">
        <v>433.29</v>
      </c>
      <c r="K111" s="25">
        <v>433.29</v>
      </c>
      <c r="L111" s="25">
        <v>1000</v>
      </c>
      <c r="M111" s="25">
        <v>0.06</v>
      </c>
      <c r="N111" s="25">
        <v>1433.35</v>
      </c>
      <c r="O111" s="25">
        <v>3987.2</v>
      </c>
      <c r="P111" s="34" t="s">
        <v>211</v>
      </c>
    </row>
    <row r="112" spans="1:16">
      <c r="A112" s="29" t="s">
        <v>151</v>
      </c>
      <c r="B112" s="16" t="s">
        <v>152</v>
      </c>
      <c r="C112" s="20">
        <v>3600</v>
      </c>
      <c r="D112" s="16">
        <v>3600</v>
      </c>
      <c r="E112" s="16">
        <v>0</v>
      </c>
      <c r="F112" s="16">
        <v>0</v>
      </c>
      <c r="G112" s="16">
        <v>3600</v>
      </c>
      <c r="H112" s="16">
        <v>-107.37</v>
      </c>
      <c r="I112" s="16">
        <v>0</v>
      </c>
      <c r="J112" s="16">
        <v>235.22</v>
      </c>
      <c r="K112" s="16">
        <v>127.84</v>
      </c>
      <c r="L112" s="16">
        <v>0</v>
      </c>
      <c r="M112" s="16">
        <v>-0.04</v>
      </c>
      <c r="N112" s="16">
        <v>127.8</v>
      </c>
      <c r="O112" s="16">
        <v>3472.2</v>
      </c>
      <c r="P112" s="32"/>
    </row>
    <row r="113" spans="1:16">
      <c r="A113" s="29" t="s">
        <v>153</v>
      </c>
      <c r="B113" s="16" t="s">
        <v>154</v>
      </c>
      <c r="C113" s="20">
        <v>7955.55</v>
      </c>
      <c r="D113" s="16">
        <v>7955.55</v>
      </c>
      <c r="E113" s="16">
        <v>0</v>
      </c>
      <c r="F113" s="16">
        <v>0</v>
      </c>
      <c r="G113" s="16">
        <v>7955.55</v>
      </c>
      <c r="H113" s="16">
        <v>0</v>
      </c>
      <c r="I113" s="16">
        <v>0</v>
      </c>
      <c r="J113" s="16">
        <v>876.28</v>
      </c>
      <c r="K113" s="16">
        <v>876.28</v>
      </c>
      <c r="L113" s="16">
        <v>0</v>
      </c>
      <c r="M113" s="16">
        <v>-0.13</v>
      </c>
      <c r="N113" s="16">
        <v>876.15</v>
      </c>
      <c r="O113" s="16">
        <v>7079.4</v>
      </c>
      <c r="P113" s="32"/>
    </row>
    <row r="114" spans="1:16">
      <c r="A114" s="29" t="s">
        <v>155</v>
      </c>
      <c r="B114" s="16" t="s">
        <v>156</v>
      </c>
      <c r="C114" s="20">
        <v>5420.55</v>
      </c>
      <c r="D114" s="16">
        <v>5420.55</v>
      </c>
      <c r="E114" s="16">
        <v>0</v>
      </c>
      <c r="F114" s="16">
        <v>0</v>
      </c>
      <c r="G114" s="16">
        <v>5420.55</v>
      </c>
      <c r="H114" s="16">
        <v>0</v>
      </c>
      <c r="I114" s="16">
        <v>0</v>
      </c>
      <c r="J114" s="16">
        <v>433.29</v>
      </c>
      <c r="K114" s="16">
        <v>433.29</v>
      </c>
      <c r="L114" s="16">
        <v>0</v>
      </c>
      <c r="M114" s="16">
        <v>0.06</v>
      </c>
      <c r="N114" s="16">
        <v>433.35</v>
      </c>
      <c r="O114" s="16">
        <v>4987.2</v>
      </c>
      <c r="P114" s="32"/>
    </row>
    <row r="115" spans="1:16">
      <c r="A115" s="29" t="s">
        <v>157</v>
      </c>
      <c r="B115" s="16" t="s">
        <v>158</v>
      </c>
      <c r="C115" s="20">
        <v>3631.2</v>
      </c>
      <c r="D115" s="16">
        <v>3631.2</v>
      </c>
      <c r="E115" s="16">
        <v>0</v>
      </c>
      <c r="F115" s="16">
        <v>0</v>
      </c>
      <c r="G115" s="16">
        <v>3631.2</v>
      </c>
      <c r="H115" s="16">
        <v>-107.37</v>
      </c>
      <c r="I115" s="16">
        <v>0</v>
      </c>
      <c r="J115" s="16">
        <v>238.61</v>
      </c>
      <c r="K115" s="16">
        <v>131.24</v>
      </c>
      <c r="L115" s="16">
        <v>0</v>
      </c>
      <c r="M115" s="16">
        <v>-0.04</v>
      </c>
      <c r="N115" s="16">
        <v>131.19999999999999</v>
      </c>
      <c r="O115" s="16">
        <v>3500</v>
      </c>
      <c r="P115" s="32"/>
    </row>
    <row r="116" spans="1:16" s="5" customFormat="1">
      <c r="A116" s="14" t="s">
        <v>20</v>
      </c>
      <c r="C116" s="21" t="s">
        <v>21</v>
      </c>
      <c r="D116" s="5" t="s">
        <v>21</v>
      </c>
      <c r="E116" s="5" t="s">
        <v>21</v>
      </c>
      <c r="F116" s="5" t="s">
        <v>21</v>
      </c>
      <c r="G116" s="5" t="s">
        <v>21</v>
      </c>
      <c r="H116" s="5" t="s">
        <v>21</v>
      </c>
      <c r="I116" s="5" t="s">
        <v>21</v>
      </c>
      <c r="J116" s="5" t="s">
        <v>21</v>
      </c>
      <c r="K116" s="5" t="s">
        <v>21</v>
      </c>
      <c r="L116" s="5" t="s">
        <v>21</v>
      </c>
      <c r="M116" s="5" t="s">
        <v>21</v>
      </c>
      <c r="N116" s="5" t="s">
        <v>21</v>
      </c>
      <c r="O116" s="5" t="s">
        <v>21</v>
      </c>
      <c r="P116" s="33"/>
    </row>
    <row r="117" spans="1:16">
      <c r="C117" s="22">
        <f>SUM(C104:C116)</f>
        <v>65623.5</v>
      </c>
      <c r="D117" s="22">
        <f t="shared" ref="D117:O117" si="9">SUM(D104:D116)</f>
        <v>65623.5</v>
      </c>
      <c r="E117" s="22">
        <f t="shared" si="9"/>
        <v>0</v>
      </c>
      <c r="F117" s="22">
        <f t="shared" si="9"/>
        <v>0</v>
      </c>
      <c r="G117" s="22">
        <f t="shared" si="9"/>
        <v>65623.5</v>
      </c>
      <c r="H117" s="22">
        <f t="shared" si="9"/>
        <v>-554.58000000000004</v>
      </c>
      <c r="I117" s="22">
        <f t="shared" si="9"/>
        <v>0</v>
      </c>
      <c r="J117" s="22">
        <f t="shared" si="9"/>
        <v>6183.09</v>
      </c>
      <c r="K117" s="22">
        <f t="shared" si="9"/>
        <v>5628.49</v>
      </c>
      <c r="L117" s="22">
        <f t="shared" si="9"/>
        <v>2000</v>
      </c>
      <c r="M117" s="22">
        <f t="shared" si="9"/>
        <v>9.9999999999999881E-3</v>
      </c>
      <c r="N117" s="22">
        <f t="shared" si="9"/>
        <v>7628.5</v>
      </c>
      <c r="O117" s="22">
        <f>SUM(O104:O116)</f>
        <v>57994.999999999993</v>
      </c>
    </row>
    <row r="118" spans="1:16" ht="12" thickBot="1">
      <c r="C118" s="19"/>
    </row>
    <row r="119" spans="1:16">
      <c r="A119" s="28" t="s">
        <v>159</v>
      </c>
      <c r="B119" s="18"/>
      <c r="C119" s="19"/>
    </row>
    <row r="120" spans="1:16">
      <c r="A120" s="29" t="s">
        <v>160</v>
      </c>
      <c r="B120" s="16" t="s">
        <v>161</v>
      </c>
      <c r="C120" s="20">
        <v>3484.05</v>
      </c>
      <c r="D120" s="16">
        <v>3484.05</v>
      </c>
      <c r="E120" s="16">
        <v>0</v>
      </c>
      <c r="F120" s="16">
        <v>0</v>
      </c>
      <c r="G120" s="16">
        <v>3484.05</v>
      </c>
      <c r="H120" s="16">
        <v>-125.1</v>
      </c>
      <c r="I120" s="16">
        <v>0</v>
      </c>
      <c r="J120" s="16">
        <v>222.6</v>
      </c>
      <c r="K120" s="16">
        <v>97.5</v>
      </c>
      <c r="L120" s="16">
        <v>0</v>
      </c>
      <c r="M120" s="16">
        <v>-0.05</v>
      </c>
      <c r="N120" s="16">
        <v>97.45</v>
      </c>
      <c r="O120" s="16">
        <v>3386.6</v>
      </c>
      <c r="P120" s="32"/>
    </row>
    <row r="121" spans="1:16">
      <c r="A121" s="29" t="s">
        <v>162</v>
      </c>
      <c r="B121" s="16" t="s">
        <v>163</v>
      </c>
      <c r="C121" s="20">
        <v>3484.05</v>
      </c>
      <c r="D121" s="16">
        <v>3484.05</v>
      </c>
      <c r="E121" s="16">
        <v>0</v>
      </c>
      <c r="F121" s="16">
        <v>0</v>
      </c>
      <c r="G121" s="16">
        <v>3484.05</v>
      </c>
      <c r="H121" s="16">
        <v>-125.1</v>
      </c>
      <c r="I121" s="16">
        <v>0</v>
      </c>
      <c r="J121" s="16">
        <v>222.6</v>
      </c>
      <c r="K121" s="16">
        <v>97.5</v>
      </c>
      <c r="L121" s="16">
        <v>0</v>
      </c>
      <c r="M121" s="16">
        <v>-0.05</v>
      </c>
      <c r="N121" s="16">
        <v>97.45</v>
      </c>
      <c r="O121" s="16">
        <v>3386.6</v>
      </c>
      <c r="P121" s="32"/>
    </row>
    <row r="122" spans="1:16">
      <c r="A122" s="29" t="s">
        <v>164</v>
      </c>
      <c r="B122" s="16" t="s">
        <v>165</v>
      </c>
      <c r="C122" s="20">
        <v>3484.05</v>
      </c>
      <c r="D122" s="16">
        <v>3484.05</v>
      </c>
      <c r="E122" s="16">
        <v>0</v>
      </c>
      <c r="F122" s="16">
        <v>0</v>
      </c>
      <c r="G122" s="16">
        <v>3484.05</v>
      </c>
      <c r="H122" s="16">
        <v>-125.1</v>
      </c>
      <c r="I122" s="16">
        <v>0</v>
      </c>
      <c r="J122" s="16">
        <v>222.6</v>
      </c>
      <c r="K122" s="16">
        <v>97.5</v>
      </c>
      <c r="L122" s="16">
        <v>0</v>
      </c>
      <c r="M122" s="16">
        <v>-0.05</v>
      </c>
      <c r="N122" s="16">
        <v>97.45</v>
      </c>
      <c r="O122" s="16">
        <v>3386.6</v>
      </c>
      <c r="P122" s="32"/>
    </row>
    <row r="123" spans="1:16">
      <c r="A123" s="29" t="s">
        <v>166</v>
      </c>
      <c r="B123" s="16" t="s">
        <v>167</v>
      </c>
      <c r="C123" s="20">
        <v>3484.05</v>
      </c>
      <c r="D123" s="16">
        <v>3484.05</v>
      </c>
      <c r="E123" s="16">
        <v>0</v>
      </c>
      <c r="F123" s="16">
        <v>0</v>
      </c>
      <c r="G123" s="16">
        <v>3484.05</v>
      </c>
      <c r="H123" s="16">
        <v>-125.1</v>
      </c>
      <c r="I123" s="16">
        <v>0</v>
      </c>
      <c r="J123" s="16">
        <v>222.6</v>
      </c>
      <c r="K123" s="16">
        <v>97.5</v>
      </c>
      <c r="L123" s="16">
        <v>0</v>
      </c>
      <c r="M123" s="16">
        <v>-0.05</v>
      </c>
      <c r="N123" s="16">
        <v>97.45</v>
      </c>
      <c r="O123" s="16">
        <v>3386.6</v>
      </c>
      <c r="P123" s="32"/>
    </row>
    <row r="124" spans="1:16">
      <c r="A124" s="29" t="s">
        <v>168</v>
      </c>
      <c r="B124" s="16" t="s">
        <v>169</v>
      </c>
      <c r="C124" s="20">
        <v>5420.55</v>
      </c>
      <c r="D124" s="16">
        <v>5420.55</v>
      </c>
      <c r="E124" s="16">
        <v>0</v>
      </c>
      <c r="F124" s="16">
        <v>0</v>
      </c>
      <c r="G124" s="16">
        <v>5420.55</v>
      </c>
      <c r="H124" s="16">
        <v>0</v>
      </c>
      <c r="I124" s="16">
        <v>0</v>
      </c>
      <c r="J124" s="16">
        <v>433.29</v>
      </c>
      <c r="K124" s="16">
        <v>433.29</v>
      </c>
      <c r="L124" s="16">
        <v>0</v>
      </c>
      <c r="M124" s="16">
        <v>0.06</v>
      </c>
      <c r="N124" s="16">
        <v>433.35</v>
      </c>
      <c r="O124" s="16">
        <v>4987.2</v>
      </c>
      <c r="P124" s="32"/>
    </row>
    <row r="125" spans="1:16">
      <c r="A125" s="29" t="s">
        <v>170</v>
      </c>
      <c r="B125" s="16" t="s">
        <v>171</v>
      </c>
      <c r="C125" s="20">
        <v>3484.05</v>
      </c>
      <c r="D125" s="16">
        <v>3484.05</v>
      </c>
      <c r="E125" s="16">
        <v>0</v>
      </c>
      <c r="F125" s="16">
        <v>0</v>
      </c>
      <c r="G125" s="16">
        <v>3484.05</v>
      </c>
      <c r="H125" s="16">
        <v>-125.1</v>
      </c>
      <c r="I125" s="16">
        <v>0</v>
      </c>
      <c r="J125" s="16">
        <v>222.6</v>
      </c>
      <c r="K125" s="16">
        <v>97.5</v>
      </c>
      <c r="L125" s="16">
        <v>0</v>
      </c>
      <c r="M125" s="16">
        <v>0.15</v>
      </c>
      <c r="N125" s="16">
        <v>97.65</v>
      </c>
      <c r="O125" s="16">
        <v>3386.4</v>
      </c>
      <c r="P125" s="32"/>
    </row>
    <row r="126" spans="1:16">
      <c r="A126" s="29" t="s">
        <v>172</v>
      </c>
      <c r="B126" s="16" t="s">
        <v>173</v>
      </c>
      <c r="C126" s="20">
        <v>3483.6</v>
      </c>
      <c r="D126" s="16">
        <v>3483.6</v>
      </c>
      <c r="E126" s="16">
        <v>0</v>
      </c>
      <c r="F126" s="16">
        <v>0</v>
      </c>
      <c r="G126" s="16">
        <v>3483.6</v>
      </c>
      <c r="H126" s="16">
        <v>-125.1</v>
      </c>
      <c r="I126" s="16">
        <v>0</v>
      </c>
      <c r="J126" s="16">
        <v>222.55</v>
      </c>
      <c r="K126" s="16">
        <v>97.45</v>
      </c>
      <c r="L126" s="16">
        <v>0</v>
      </c>
      <c r="M126" s="16">
        <v>-0.05</v>
      </c>
      <c r="N126" s="16">
        <v>97.4</v>
      </c>
      <c r="O126" s="16">
        <v>3386.2</v>
      </c>
      <c r="P126" s="32"/>
    </row>
    <row r="127" spans="1:16">
      <c r="A127" s="29" t="s">
        <v>174</v>
      </c>
      <c r="B127" s="16" t="s">
        <v>175</v>
      </c>
      <c r="C127" s="20">
        <v>3484.05</v>
      </c>
      <c r="D127" s="16">
        <v>3484.05</v>
      </c>
      <c r="E127" s="16">
        <v>0</v>
      </c>
      <c r="F127" s="16">
        <v>0</v>
      </c>
      <c r="G127" s="16">
        <v>3484.05</v>
      </c>
      <c r="H127" s="16">
        <v>-125.1</v>
      </c>
      <c r="I127" s="16">
        <v>0</v>
      </c>
      <c r="J127" s="16">
        <v>222.6</v>
      </c>
      <c r="K127" s="16">
        <v>97.5</v>
      </c>
      <c r="L127" s="16">
        <v>0</v>
      </c>
      <c r="M127" s="16">
        <v>-0.05</v>
      </c>
      <c r="N127" s="16">
        <v>97.45</v>
      </c>
      <c r="O127" s="16">
        <v>3386.6</v>
      </c>
      <c r="P127" s="32"/>
    </row>
    <row r="128" spans="1:16" s="5" customFormat="1">
      <c r="A128" s="14" t="s">
        <v>20</v>
      </c>
      <c r="C128" s="21" t="s">
        <v>21</v>
      </c>
      <c r="D128" s="5" t="s">
        <v>21</v>
      </c>
      <c r="E128" s="5" t="s">
        <v>21</v>
      </c>
      <c r="F128" s="5" t="s">
        <v>21</v>
      </c>
      <c r="G128" s="5" t="s">
        <v>21</v>
      </c>
      <c r="H128" s="5" t="s">
        <v>21</v>
      </c>
      <c r="I128" s="5" t="s">
        <v>21</v>
      </c>
      <c r="J128" s="5" t="s">
        <v>21</v>
      </c>
      <c r="K128" s="5" t="s">
        <v>21</v>
      </c>
      <c r="L128" s="5" t="s">
        <v>21</v>
      </c>
      <c r="M128" s="5" t="s">
        <v>21</v>
      </c>
      <c r="N128" s="5" t="s">
        <v>21</v>
      </c>
      <c r="O128" s="5" t="s">
        <v>21</v>
      </c>
      <c r="P128" s="33"/>
    </row>
    <row r="129" spans="1:16">
      <c r="C129" s="22">
        <f>SUM(C120:C128)</f>
        <v>29808.449999999997</v>
      </c>
      <c r="D129" s="22">
        <f t="shared" ref="D129:O129" si="10">SUM(D120:D128)</f>
        <v>29808.449999999997</v>
      </c>
      <c r="E129" s="22">
        <f t="shared" si="10"/>
        <v>0</v>
      </c>
      <c r="F129" s="22">
        <f t="shared" si="10"/>
        <v>0</v>
      </c>
      <c r="G129" s="22">
        <f t="shared" si="10"/>
        <v>29808.449999999997</v>
      </c>
      <c r="H129" s="22">
        <f t="shared" si="10"/>
        <v>-875.7</v>
      </c>
      <c r="I129" s="22">
        <f t="shared" si="10"/>
        <v>0</v>
      </c>
      <c r="J129" s="22">
        <f t="shared" si="10"/>
        <v>1991.4399999999998</v>
      </c>
      <c r="K129" s="22">
        <f t="shared" si="10"/>
        <v>1115.74</v>
      </c>
      <c r="L129" s="22">
        <f t="shared" si="10"/>
        <v>0</v>
      </c>
      <c r="M129" s="22">
        <f t="shared" si="10"/>
        <v>-9.0000000000000024E-2</v>
      </c>
      <c r="N129" s="22">
        <f t="shared" si="10"/>
        <v>1115.6500000000001</v>
      </c>
      <c r="O129" s="22">
        <f>SUM(O120:O128)</f>
        <v>28692.799999999999</v>
      </c>
    </row>
    <row r="130" spans="1:16" ht="12" thickBot="1">
      <c r="C130" s="19"/>
    </row>
    <row r="131" spans="1:16">
      <c r="A131" s="28" t="s">
        <v>176</v>
      </c>
      <c r="B131" s="18"/>
      <c r="C131" s="19"/>
    </row>
    <row r="132" spans="1:16">
      <c r="A132" s="29" t="s">
        <v>177</v>
      </c>
      <c r="B132" s="16" t="s">
        <v>178</v>
      </c>
      <c r="C132" s="20">
        <v>4015.65</v>
      </c>
      <c r="D132" s="16">
        <v>4015.65</v>
      </c>
      <c r="E132" s="16">
        <v>0</v>
      </c>
      <c r="F132" s="16">
        <v>0</v>
      </c>
      <c r="G132" s="16">
        <v>4015.65</v>
      </c>
      <c r="H132" s="16">
        <v>0</v>
      </c>
      <c r="I132" s="16">
        <v>0</v>
      </c>
      <c r="J132" s="16">
        <v>280.44</v>
      </c>
      <c r="K132" s="16">
        <v>280.44</v>
      </c>
      <c r="L132" s="16">
        <v>0</v>
      </c>
      <c r="M132" s="16">
        <v>0.01</v>
      </c>
      <c r="N132" s="16">
        <v>280.45</v>
      </c>
      <c r="O132" s="16">
        <v>3735.2</v>
      </c>
      <c r="P132" s="32"/>
    </row>
    <row r="133" spans="1:16" s="24" customFormat="1">
      <c r="A133" s="30" t="s">
        <v>179</v>
      </c>
      <c r="B133" s="25" t="s">
        <v>180</v>
      </c>
      <c r="C133" s="25">
        <v>5919.75</v>
      </c>
      <c r="D133" s="25">
        <v>5130.45</v>
      </c>
      <c r="E133" s="25">
        <v>789.3</v>
      </c>
      <c r="F133" s="25">
        <v>197.32</v>
      </c>
      <c r="G133" s="25">
        <v>6117.07</v>
      </c>
      <c r="H133" s="25">
        <v>0</v>
      </c>
      <c r="I133" s="25">
        <v>0</v>
      </c>
      <c r="J133" s="25">
        <v>509.57</v>
      </c>
      <c r="K133" s="25">
        <v>509.57</v>
      </c>
      <c r="L133" s="25">
        <v>0</v>
      </c>
      <c r="M133" s="25">
        <v>0.1</v>
      </c>
      <c r="N133" s="25">
        <v>509.67</v>
      </c>
      <c r="O133" s="25">
        <v>5607.4</v>
      </c>
      <c r="P133" s="34" t="s">
        <v>208</v>
      </c>
    </row>
    <row r="134" spans="1:16">
      <c r="A134" s="29" t="s">
        <v>181</v>
      </c>
      <c r="B134" s="16" t="s">
        <v>182</v>
      </c>
      <c r="C134" s="20">
        <v>4015.65</v>
      </c>
      <c r="D134" s="16">
        <v>4015.65</v>
      </c>
      <c r="E134" s="16">
        <v>0</v>
      </c>
      <c r="F134" s="16">
        <v>0</v>
      </c>
      <c r="G134" s="16">
        <v>4015.65</v>
      </c>
      <c r="H134" s="16">
        <v>0</v>
      </c>
      <c r="I134" s="16">
        <v>0</v>
      </c>
      <c r="J134" s="16">
        <v>280.44</v>
      </c>
      <c r="K134" s="16">
        <v>280.44</v>
      </c>
      <c r="L134" s="16">
        <v>0</v>
      </c>
      <c r="M134" s="16">
        <v>0.01</v>
      </c>
      <c r="N134" s="16">
        <v>280.45</v>
      </c>
      <c r="O134" s="16">
        <v>3735.2</v>
      </c>
      <c r="P134" s="32"/>
    </row>
    <row r="135" spans="1:16" s="24" customFormat="1">
      <c r="A135" s="30" t="s">
        <v>183</v>
      </c>
      <c r="B135" s="25" t="s">
        <v>184</v>
      </c>
      <c r="C135" s="25">
        <v>4015.65</v>
      </c>
      <c r="D135" s="25">
        <v>3212.52</v>
      </c>
      <c r="E135" s="25">
        <v>803.13</v>
      </c>
      <c r="F135" s="25">
        <v>200.78</v>
      </c>
      <c r="G135" s="25">
        <v>4216.43</v>
      </c>
      <c r="H135" s="25">
        <v>0</v>
      </c>
      <c r="I135" s="25">
        <v>0</v>
      </c>
      <c r="J135" s="25">
        <v>280.44</v>
      </c>
      <c r="K135" s="25">
        <v>280.44</v>
      </c>
      <c r="L135" s="25">
        <v>0</v>
      </c>
      <c r="M135" s="25">
        <v>-0.01</v>
      </c>
      <c r="N135" s="25">
        <v>280.43</v>
      </c>
      <c r="O135" s="25">
        <v>3936</v>
      </c>
      <c r="P135" s="34" t="s">
        <v>208</v>
      </c>
    </row>
    <row r="136" spans="1:16" s="24" customFormat="1">
      <c r="A136" s="30" t="s">
        <v>185</v>
      </c>
      <c r="B136" s="25" t="s">
        <v>186</v>
      </c>
      <c r="C136" s="25">
        <v>4015.65</v>
      </c>
      <c r="D136" s="25">
        <v>4015.65</v>
      </c>
      <c r="E136" s="25">
        <v>0</v>
      </c>
      <c r="F136" s="25">
        <v>0</v>
      </c>
      <c r="G136" s="25">
        <v>4015.65</v>
      </c>
      <c r="H136" s="25">
        <v>0</v>
      </c>
      <c r="I136" s="25">
        <v>0</v>
      </c>
      <c r="J136" s="25">
        <v>280.44</v>
      </c>
      <c r="K136" s="25">
        <v>280.44</v>
      </c>
      <c r="L136" s="25">
        <v>0</v>
      </c>
      <c r="M136" s="25">
        <v>0.01</v>
      </c>
      <c r="N136" s="25">
        <v>280.45</v>
      </c>
      <c r="O136" s="25">
        <v>3735.2</v>
      </c>
      <c r="P136" s="34" t="s">
        <v>207</v>
      </c>
    </row>
    <row r="137" spans="1:16">
      <c r="A137" s="29" t="s">
        <v>187</v>
      </c>
      <c r="B137" s="16" t="s">
        <v>188</v>
      </c>
      <c r="C137" s="20">
        <v>4015.65</v>
      </c>
      <c r="D137" s="16">
        <v>4015.65</v>
      </c>
      <c r="E137" s="16">
        <v>0</v>
      </c>
      <c r="F137" s="16">
        <v>0</v>
      </c>
      <c r="G137" s="16">
        <v>4015.65</v>
      </c>
      <c r="H137" s="16">
        <v>0</v>
      </c>
      <c r="I137" s="16">
        <v>0</v>
      </c>
      <c r="J137" s="16">
        <v>280.44</v>
      </c>
      <c r="K137" s="16">
        <v>280.44</v>
      </c>
      <c r="L137" s="16">
        <v>0</v>
      </c>
      <c r="M137" s="16">
        <v>0.01</v>
      </c>
      <c r="N137" s="16">
        <v>280.45</v>
      </c>
      <c r="O137" s="16">
        <v>3735.2</v>
      </c>
      <c r="P137" s="32"/>
    </row>
    <row r="138" spans="1:16" s="5" customFormat="1">
      <c r="A138" s="14" t="s">
        <v>20</v>
      </c>
      <c r="C138" s="21" t="s">
        <v>21</v>
      </c>
      <c r="D138" s="5" t="s">
        <v>21</v>
      </c>
      <c r="E138" s="5" t="s">
        <v>21</v>
      </c>
      <c r="F138" s="5" t="s">
        <v>21</v>
      </c>
      <c r="G138" s="5" t="s">
        <v>21</v>
      </c>
      <c r="H138" s="5" t="s">
        <v>21</v>
      </c>
      <c r="I138" s="5" t="s">
        <v>21</v>
      </c>
      <c r="J138" s="5" t="s">
        <v>21</v>
      </c>
      <c r="K138" s="5" t="s">
        <v>21</v>
      </c>
      <c r="L138" s="5" t="s">
        <v>21</v>
      </c>
      <c r="M138" s="5" t="s">
        <v>21</v>
      </c>
      <c r="N138" s="5" t="s">
        <v>21</v>
      </c>
      <c r="O138" s="5" t="s">
        <v>21</v>
      </c>
      <c r="P138" s="33"/>
    </row>
    <row r="139" spans="1:16">
      <c r="C139" s="22">
        <f>SUM(C132:C138)</f>
        <v>25998.000000000004</v>
      </c>
      <c r="D139" s="22">
        <f t="shared" ref="D139:O139" si="11">SUM(D132:D138)</f>
        <v>24405.570000000003</v>
      </c>
      <c r="E139" s="22">
        <f t="shared" si="11"/>
        <v>1592.4299999999998</v>
      </c>
      <c r="F139" s="22">
        <f t="shared" si="11"/>
        <v>398.1</v>
      </c>
      <c r="G139" s="22">
        <f t="shared" si="11"/>
        <v>26396.100000000002</v>
      </c>
      <c r="H139" s="22">
        <f t="shared" si="11"/>
        <v>0</v>
      </c>
      <c r="I139" s="22">
        <f t="shared" si="11"/>
        <v>0</v>
      </c>
      <c r="J139" s="22">
        <f t="shared" si="11"/>
        <v>1911.7700000000002</v>
      </c>
      <c r="K139" s="22">
        <f t="shared" si="11"/>
        <v>1911.7700000000002</v>
      </c>
      <c r="L139" s="22">
        <f t="shared" si="11"/>
        <v>0</v>
      </c>
      <c r="M139" s="22">
        <f t="shared" si="11"/>
        <v>0.13</v>
      </c>
      <c r="N139" s="22">
        <f t="shared" si="11"/>
        <v>1911.9</v>
      </c>
      <c r="O139" s="22">
        <f>SUM(O132:O138)</f>
        <v>24484.2</v>
      </c>
    </row>
    <row r="140" spans="1:16" ht="12" thickBot="1">
      <c r="C140" s="19"/>
    </row>
    <row r="141" spans="1:16">
      <c r="A141" s="28" t="s">
        <v>189</v>
      </c>
      <c r="B141" s="18"/>
      <c r="C141" s="19"/>
    </row>
    <row r="142" spans="1:16">
      <c r="A142" s="29" t="s">
        <v>190</v>
      </c>
      <c r="B142" s="16" t="s">
        <v>191</v>
      </c>
      <c r="C142" s="20">
        <v>3903.45</v>
      </c>
      <c r="D142" s="16">
        <v>3903.45</v>
      </c>
      <c r="E142" s="16">
        <v>0</v>
      </c>
      <c r="F142" s="16">
        <v>0</v>
      </c>
      <c r="G142" s="16">
        <v>3903.45</v>
      </c>
      <c r="H142" s="16">
        <v>0</v>
      </c>
      <c r="I142" s="16">
        <v>0</v>
      </c>
      <c r="J142" s="16">
        <v>268.23</v>
      </c>
      <c r="K142" s="16">
        <v>268.23</v>
      </c>
      <c r="L142" s="16">
        <v>0</v>
      </c>
      <c r="M142" s="16">
        <v>0.02</v>
      </c>
      <c r="N142" s="16">
        <v>268.25</v>
      </c>
      <c r="O142" s="16">
        <v>3635.2</v>
      </c>
      <c r="P142" s="32"/>
    </row>
    <row r="143" spans="1:16">
      <c r="A143" s="29" t="s">
        <v>192</v>
      </c>
      <c r="B143" s="16" t="s">
        <v>193</v>
      </c>
      <c r="C143" s="20">
        <v>5420.55</v>
      </c>
      <c r="D143" s="16">
        <v>5420.55</v>
      </c>
      <c r="E143" s="16">
        <v>0</v>
      </c>
      <c r="F143" s="16">
        <v>0</v>
      </c>
      <c r="G143" s="16">
        <v>5420.55</v>
      </c>
      <c r="H143" s="16">
        <v>0</v>
      </c>
      <c r="I143" s="16">
        <v>0</v>
      </c>
      <c r="J143" s="16">
        <v>433.29</v>
      </c>
      <c r="K143" s="16">
        <v>433.29</v>
      </c>
      <c r="L143" s="16">
        <v>0</v>
      </c>
      <c r="M143" s="16">
        <v>0.06</v>
      </c>
      <c r="N143" s="16">
        <v>433.35</v>
      </c>
      <c r="O143" s="16">
        <v>4987.2</v>
      </c>
      <c r="P143" s="32"/>
    </row>
    <row r="144" spans="1:16" s="5" customFormat="1">
      <c r="A144" s="14" t="s">
        <v>20</v>
      </c>
      <c r="C144" s="21" t="s">
        <v>21</v>
      </c>
      <c r="D144" s="5" t="s">
        <v>21</v>
      </c>
      <c r="E144" s="5" t="s">
        <v>21</v>
      </c>
      <c r="F144" s="5" t="s">
        <v>21</v>
      </c>
      <c r="G144" s="5" t="s">
        <v>21</v>
      </c>
      <c r="H144" s="5" t="s">
        <v>21</v>
      </c>
      <c r="I144" s="5" t="s">
        <v>21</v>
      </c>
      <c r="J144" s="5" t="s">
        <v>21</v>
      </c>
      <c r="K144" s="5" t="s">
        <v>21</v>
      </c>
      <c r="L144" s="5" t="s">
        <v>21</v>
      </c>
      <c r="M144" s="5" t="s">
        <v>21</v>
      </c>
      <c r="N144" s="5" t="s">
        <v>21</v>
      </c>
      <c r="O144" s="5" t="s">
        <v>21</v>
      </c>
      <c r="P144" s="33"/>
    </row>
    <row r="145" spans="1:16">
      <c r="C145" s="22">
        <f>SUM(C142:C144)</f>
        <v>9324</v>
      </c>
      <c r="D145" s="22">
        <f t="shared" ref="D145:O145" si="12">SUM(D142:D144)</f>
        <v>9324</v>
      </c>
      <c r="E145" s="22">
        <f t="shared" si="12"/>
        <v>0</v>
      </c>
      <c r="F145" s="22">
        <f t="shared" si="12"/>
        <v>0</v>
      </c>
      <c r="G145" s="22">
        <f t="shared" si="12"/>
        <v>9324</v>
      </c>
      <c r="H145" s="22">
        <f t="shared" si="12"/>
        <v>0</v>
      </c>
      <c r="I145" s="22">
        <f t="shared" si="12"/>
        <v>0</v>
      </c>
      <c r="J145" s="22">
        <f t="shared" si="12"/>
        <v>701.52</v>
      </c>
      <c r="K145" s="22">
        <f t="shared" si="12"/>
        <v>701.52</v>
      </c>
      <c r="L145" s="22">
        <f t="shared" si="12"/>
        <v>0</v>
      </c>
      <c r="M145" s="22">
        <f t="shared" si="12"/>
        <v>0.08</v>
      </c>
      <c r="N145" s="22">
        <f t="shared" si="12"/>
        <v>701.6</v>
      </c>
      <c r="O145" s="22">
        <f>SUM(O142:O144)</f>
        <v>8622.4</v>
      </c>
    </row>
    <row r="146" spans="1:16" ht="12" thickBot="1">
      <c r="C146" s="19"/>
    </row>
    <row r="147" spans="1:16">
      <c r="A147" s="28" t="s">
        <v>194</v>
      </c>
      <c r="B147" s="18"/>
      <c r="C147" s="19"/>
    </row>
    <row r="148" spans="1:16" s="24" customFormat="1">
      <c r="A148" s="30" t="s">
        <v>195</v>
      </c>
      <c r="B148" s="25" t="s">
        <v>196</v>
      </c>
      <c r="C148" s="25">
        <v>3484.05</v>
      </c>
      <c r="D148" s="25">
        <v>3484.05</v>
      </c>
      <c r="E148" s="25">
        <v>0</v>
      </c>
      <c r="F148" s="25">
        <v>0</v>
      </c>
      <c r="G148" s="25">
        <v>3484.05</v>
      </c>
      <c r="H148" s="25">
        <v>-125.1</v>
      </c>
      <c r="I148" s="25">
        <v>0</v>
      </c>
      <c r="J148" s="25">
        <v>222.6</v>
      </c>
      <c r="K148" s="25">
        <v>97.5</v>
      </c>
      <c r="L148" s="25">
        <v>0</v>
      </c>
      <c r="M148" s="25">
        <v>-0.05</v>
      </c>
      <c r="N148" s="25">
        <v>97.45</v>
      </c>
      <c r="O148" s="25">
        <v>3386.6</v>
      </c>
      <c r="P148" s="34" t="s">
        <v>207</v>
      </c>
    </row>
    <row r="149" spans="1:16">
      <c r="A149" s="29" t="s">
        <v>197</v>
      </c>
      <c r="B149" s="16" t="s">
        <v>198</v>
      </c>
      <c r="C149" s="20">
        <v>5420.55</v>
      </c>
      <c r="D149" s="16">
        <v>5420.55</v>
      </c>
      <c r="E149" s="16">
        <v>0</v>
      </c>
      <c r="F149" s="16">
        <v>0</v>
      </c>
      <c r="G149" s="16">
        <v>5420.55</v>
      </c>
      <c r="H149" s="16">
        <v>0</v>
      </c>
      <c r="I149" s="16">
        <v>0</v>
      </c>
      <c r="J149" s="16">
        <v>433.29</v>
      </c>
      <c r="K149" s="16">
        <v>433.29</v>
      </c>
      <c r="L149" s="16">
        <v>0</v>
      </c>
      <c r="M149" s="16">
        <v>0.06</v>
      </c>
      <c r="N149" s="16">
        <v>433.35</v>
      </c>
      <c r="O149" s="16">
        <v>4987.2</v>
      </c>
      <c r="P149" s="32"/>
    </row>
    <row r="150" spans="1:16" s="24" customFormat="1">
      <c r="A150" s="30" t="s">
        <v>199</v>
      </c>
      <c r="B150" s="25" t="s">
        <v>200</v>
      </c>
      <c r="C150" s="25">
        <v>3111.6</v>
      </c>
      <c r="D150" s="25">
        <v>3111.6</v>
      </c>
      <c r="E150" s="25">
        <v>0</v>
      </c>
      <c r="F150" s="25">
        <v>0</v>
      </c>
      <c r="G150" s="25">
        <v>3111.6</v>
      </c>
      <c r="H150" s="25">
        <v>-125.1</v>
      </c>
      <c r="I150" s="25">
        <v>0</v>
      </c>
      <c r="J150" s="25">
        <v>182.65</v>
      </c>
      <c r="K150" s="25">
        <v>57.55</v>
      </c>
      <c r="L150" s="25">
        <v>1000</v>
      </c>
      <c r="M150" s="25">
        <v>0.05</v>
      </c>
      <c r="N150" s="25">
        <v>1057.5999999999999</v>
      </c>
      <c r="O150" s="25">
        <v>2054</v>
      </c>
      <c r="P150" s="34" t="s">
        <v>210</v>
      </c>
    </row>
    <row r="151" spans="1:16" s="5" customFormat="1">
      <c r="A151" s="14" t="s">
        <v>20</v>
      </c>
      <c r="C151" s="21" t="s">
        <v>21</v>
      </c>
      <c r="D151" s="5" t="s">
        <v>21</v>
      </c>
      <c r="E151" s="5" t="s">
        <v>21</v>
      </c>
      <c r="F151" s="5" t="s">
        <v>21</v>
      </c>
      <c r="G151" s="5" t="s">
        <v>21</v>
      </c>
      <c r="H151" s="5" t="s">
        <v>21</v>
      </c>
      <c r="I151" s="5" t="s">
        <v>21</v>
      </c>
      <c r="J151" s="5" t="s">
        <v>21</v>
      </c>
      <c r="K151" s="5" t="s">
        <v>21</v>
      </c>
      <c r="L151" s="5" t="s">
        <v>21</v>
      </c>
      <c r="M151" s="5" t="s">
        <v>21</v>
      </c>
      <c r="N151" s="5" t="s">
        <v>21</v>
      </c>
      <c r="O151" s="5" t="s">
        <v>21</v>
      </c>
      <c r="P151" s="33"/>
    </row>
    <row r="152" spans="1:16">
      <c r="C152" s="22">
        <f>SUM(C148:C151)</f>
        <v>12016.2</v>
      </c>
      <c r="D152" s="22">
        <f t="shared" ref="D152:O152" si="13">SUM(D148:D151)</f>
        <v>12016.2</v>
      </c>
      <c r="E152" s="22">
        <f t="shared" si="13"/>
        <v>0</v>
      </c>
      <c r="F152" s="22">
        <f t="shared" si="13"/>
        <v>0</v>
      </c>
      <c r="G152" s="22">
        <f t="shared" si="13"/>
        <v>12016.2</v>
      </c>
      <c r="H152" s="22">
        <f t="shared" si="13"/>
        <v>-250.2</v>
      </c>
      <c r="I152" s="22">
        <f t="shared" si="13"/>
        <v>0</v>
      </c>
      <c r="J152" s="22">
        <f t="shared" si="13"/>
        <v>838.54</v>
      </c>
      <c r="K152" s="22">
        <f t="shared" si="13"/>
        <v>588.33999999999992</v>
      </c>
      <c r="L152" s="22">
        <f t="shared" si="13"/>
        <v>1000</v>
      </c>
      <c r="M152" s="22">
        <f t="shared" si="13"/>
        <v>0.06</v>
      </c>
      <c r="N152" s="22">
        <f t="shared" si="13"/>
        <v>1588.4</v>
      </c>
      <c r="O152" s="22">
        <f>SUM(O148:O151)</f>
        <v>10427.799999999999</v>
      </c>
    </row>
    <row r="153" spans="1:16" ht="12" thickBot="1">
      <c r="C153" s="19"/>
    </row>
    <row r="154" spans="1:16">
      <c r="A154" s="28" t="s">
        <v>201</v>
      </c>
      <c r="B154" s="18"/>
      <c r="C154" s="19"/>
    </row>
    <row r="155" spans="1:16">
      <c r="A155" s="29" t="s">
        <v>202</v>
      </c>
      <c r="B155" s="16" t="s">
        <v>203</v>
      </c>
      <c r="C155" s="20">
        <v>5420.55</v>
      </c>
      <c r="D155" s="16">
        <v>5420.55</v>
      </c>
      <c r="E155" s="16">
        <v>0</v>
      </c>
      <c r="F155" s="16">
        <v>0</v>
      </c>
      <c r="G155" s="16">
        <v>5420.55</v>
      </c>
      <c r="H155" s="16">
        <v>0</v>
      </c>
      <c r="I155" s="16">
        <v>0</v>
      </c>
      <c r="J155" s="16">
        <v>433.29</v>
      </c>
      <c r="K155" s="16">
        <v>433.29</v>
      </c>
      <c r="L155" s="16">
        <v>0</v>
      </c>
      <c r="M155" s="16">
        <v>-0.14000000000000001</v>
      </c>
      <c r="N155" s="16">
        <v>433.15</v>
      </c>
      <c r="O155" s="16">
        <v>4987.3999999999996</v>
      </c>
      <c r="P155" s="32"/>
    </row>
    <row r="156" spans="1:16" s="5" customFormat="1">
      <c r="A156" s="14" t="s">
        <v>20</v>
      </c>
      <c r="C156" s="21"/>
      <c r="D156" s="5" t="s">
        <v>21</v>
      </c>
      <c r="E156" s="5" t="s">
        <v>21</v>
      </c>
      <c r="F156" s="5" t="s">
        <v>21</v>
      </c>
      <c r="G156" s="5" t="s">
        <v>21</v>
      </c>
      <c r="H156" s="5" t="s">
        <v>21</v>
      </c>
      <c r="I156" s="5" t="s">
        <v>21</v>
      </c>
      <c r="J156" s="5" t="s">
        <v>21</v>
      </c>
      <c r="K156" s="5" t="s">
        <v>21</v>
      </c>
      <c r="L156" s="5" t="s">
        <v>21</v>
      </c>
      <c r="M156" s="5" t="s">
        <v>21</v>
      </c>
      <c r="N156" s="5" t="s">
        <v>21</v>
      </c>
      <c r="O156" s="5" t="s">
        <v>21</v>
      </c>
      <c r="P156" s="33"/>
    </row>
    <row r="157" spans="1:16">
      <c r="C157" s="22">
        <f>SUM(C155)</f>
        <v>5420.55</v>
      </c>
      <c r="D157" s="22">
        <f>SUM(D155)</f>
        <v>5420.55</v>
      </c>
      <c r="E157" s="22">
        <f t="shared" ref="E157:O157" si="14">SUM(E155)</f>
        <v>0</v>
      </c>
      <c r="F157" s="22">
        <f t="shared" si="14"/>
        <v>0</v>
      </c>
      <c r="G157" s="22">
        <f t="shared" si="14"/>
        <v>5420.55</v>
      </c>
      <c r="H157" s="22">
        <f t="shared" si="14"/>
        <v>0</v>
      </c>
      <c r="I157" s="22">
        <f t="shared" si="14"/>
        <v>0</v>
      </c>
      <c r="J157" s="22">
        <f t="shared" si="14"/>
        <v>433.29</v>
      </c>
      <c r="K157" s="22">
        <f t="shared" si="14"/>
        <v>433.29</v>
      </c>
      <c r="L157" s="22">
        <f t="shared" si="14"/>
        <v>0</v>
      </c>
      <c r="M157" s="22">
        <f t="shared" si="14"/>
        <v>-0.14000000000000001</v>
      </c>
      <c r="N157" s="22">
        <f t="shared" si="14"/>
        <v>433.15</v>
      </c>
      <c r="O157" s="22">
        <f>SUM(O155)</f>
        <v>4987.3999999999996</v>
      </c>
    </row>
    <row r="159" spans="1:16" s="5" customFormat="1">
      <c r="A159" s="13"/>
      <c r="C159" s="1"/>
      <c r="D159" s="5" t="s">
        <v>204</v>
      </c>
      <c r="E159" s="5" t="s">
        <v>204</v>
      </c>
      <c r="F159" s="5" t="s">
        <v>204</v>
      </c>
      <c r="G159" s="5" t="s">
        <v>204</v>
      </c>
      <c r="H159" s="5" t="s">
        <v>204</v>
      </c>
      <c r="I159" s="5" t="s">
        <v>204</v>
      </c>
      <c r="J159" s="5" t="s">
        <v>204</v>
      </c>
      <c r="K159" s="5" t="s">
        <v>204</v>
      </c>
      <c r="L159" s="5" t="s">
        <v>204</v>
      </c>
      <c r="M159" s="5" t="s">
        <v>204</v>
      </c>
      <c r="N159" s="5" t="s">
        <v>204</v>
      </c>
      <c r="O159" s="5" t="s">
        <v>204</v>
      </c>
      <c r="P159" s="33"/>
    </row>
    <row r="160" spans="1:16">
      <c r="A160" s="14" t="s">
        <v>205</v>
      </c>
      <c r="B160" s="1" t="s">
        <v>206</v>
      </c>
      <c r="C160" s="5"/>
      <c r="D160" s="15">
        <v>334300.25</v>
      </c>
      <c r="E160" s="15">
        <v>6404.05</v>
      </c>
      <c r="F160" s="15">
        <v>1601</v>
      </c>
      <c r="G160" s="15">
        <v>342305.3</v>
      </c>
      <c r="H160" s="15">
        <v>-6909.64</v>
      </c>
      <c r="I160" s="15">
        <v>-77.2</v>
      </c>
      <c r="J160" s="15">
        <v>24704.57</v>
      </c>
      <c r="K160" s="15">
        <v>17872.07</v>
      </c>
      <c r="L160" s="15">
        <v>3000</v>
      </c>
      <c r="M160" s="15">
        <v>0.83</v>
      </c>
      <c r="N160" s="15">
        <v>20795.7</v>
      </c>
      <c r="O160" s="15">
        <v>321509.59999999998</v>
      </c>
    </row>
    <row r="162" spans="1:16">
      <c r="D162" s="1" t="s">
        <v>206</v>
      </c>
      <c r="E162" s="1" t="s">
        <v>206</v>
      </c>
      <c r="F162" s="1" t="s">
        <v>206</v>
      </c>
      <c r="G162" s="1" t="s">
        <v>206</v>
      </c>
      <c r="H162" s="1" t="s">
        <v>206</v>
      </c>
      <c r="I162" s="1" t="s">
        <v>206</v>
      </c>
      <c r="J162" s="1" t="s">
        <v>206</v>
      </c>
      <c r="K162" s="1" t="s">
        <v>206</v>
      </c>
      <c r="L162" s="1" t="s">
        <v>206</v>
      </c>
      <c r="M162" s="1" t="s">
        <v>206</v>
      </c>
      <c r="N162" s="1" t="s">
        <v>206</v>
      </c>
      <c r="O162" s="1" t="s">
        <v>206</v>
      </c>
    </row>
    <row r="163" spans="1:16">
      <c r="A163" s="2" t="s">
        <v>206</v>
      </c>
      <c r="B163" s="1" t="s">
        <v>206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6">
      <c r="N164" s="35">
        <f>O57+O96+O136+O111+O148</f>
        <v>17424.599999999999</v>
      </c>
      <c r="O164" s="37" t="s">
        <v>217</v>
      </c>
      <c r="P164" s="38"/>
    </row>
    <row r="165" spans="1:16">
      <c r="N165" s="17">
        <f>N166-N164</f>
        <v>304085</v>
      </c>
      <c r="O165" s="39" t="s">
        <v>215</v>
      </c>
      <c r="P165" s="40"/>
    </row>
    <row r="166" spans="1:16">
      <c r="N166" s="17">
        <f>O160</f>
        <v>321509.59999999998</v>
      </c>
      <c r="O166" s="39" t="s">
        <v>216</v>
      </c>
      <c r="P166" s="40"/>
    </row>
  </sheetData>
  <mergeCells count="7">
    <mergeCell ref="B5:O5"/>
    <mergeCell ref="O164:P164"/>
    <mergeCell ref="O165:P165"/>
    <mergeCell ref="O166:P166"/>
    <mergeCell ref="B1:D1"/>
    <mergeCell ref="B2:O2"/>
    <mergeCell ref="B3:O3"/>
  </mergeCells>
  <conditionalFormatting sqref="D5:D1048576 D1 A1:B1048576 C1:C55 C57:C66 C68:C95 C97:C135 C137:C1048576 D17:O17 D24:O24 D43:O43 D54:O54 D72:O72 D81:O81 D88:O88 D101:O101 D117:O117 D129:O129 D139:O139 D145:O145 D152:O152 D157:O157 D66:O66 E1:XFD1048576">
    <cfRule type="cellIs" dxfId="5" priority="8" operator="lessThan">
      <formula>0</formula>
    </cfRule>
  </conditionalFormatting>
  <conditionalFormatting sqref="C96">
    <cfRule type="cellIs" dxfId="4" priority="4" operator="lessThan">
      <formula>0</formula>
    </cfRule>
  </conditionalFormatting>
  <conditionalFormatting sqref="C136">
    <cfRule type="cellIs" dxfId="3" priority="3" operator="lessThan">
      <formula>0</formula>
    </cfRule>
  </conditionalFormatting>
  <conditionalFormatting sqref="C1:O1 C2:C7 A1:B7 E2:O5 P1:XFD7 D5 D6:O7">
    <cfRule type="cellIs" dxfId="2" priority="2" operator="lessThan">
      <formula>0</formula>
    </cfRule>
  </conditionalFormatting>
  <conditionalFormatting sqref="N164:P166">
    <cfRule type="cellIs" dxfId="1" priority="1" operator="lessThan">
      <formula>0</formula>
    </cfRule>
  </conditionalFormatting>
  <pageMargins left="0.70866141732283472" right="0.15748031496062992" top="0.35433070866141736" bottom="0.31496062992125984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82"/>
  <sheetViews>
    <sheetView workbookViewId="0">
      <selection activeCell="E13" sqref="E13"/>
    </sheetView>
  </sheetViews>
  <sheetFormatPr baseColWidth="10" defaultRowHeight="15"/>
  <cols>
    <col min="2" max="2" width="20.42578125" style="19" customWidth="1"/>
    <col min="3" max="3" width="11.42578125" style="19" customWidth="1"/>
    <col min="4" max="4" width="11.42578125" style="45"/>
  </cols>
  <sheetData>
    <row r="1" spans="2:4">
      <c r="B1" s="20" t="s">
        <v>117</v>
      </c>
      <c r="C1" s="51">
        <v>4030</v>
      </c>
      <c r="D1" s="46">
        <v>1583449099</v>
      </c>
    </row>
    <row r="2" spans="2:4">
      <c r="B2" s="20" t="s">
        <v>17</v>
      </c>
      <c r="C2" s="51">
        <v>4406</v>
      </c>
      <c r="D2" s="46">
        <v>1581234109</v>
      </c>
    </row>
    <row r="3" spans="2:4">
      <c r="B3" s="20" t="s">
        <v>161</v>
      </c>
      <c r="C3" s="51">
        <v>3386.6</v>
      </c>
      <c r="D3" s="47">
        <v>1500054122</v>
      </c>
    </row>
    <row r="4" spans="2:4">
      <c r="B4" s="20" t="s">
        <v>94</v>
      </c>
      <c r="C4" s="51">
        <v>3054</v>
      </c>
      <c r="D4" s="46">
        <v>1581234389</v>
      </c>
    </row>
    <row r="5" spans="2:4">
      <c r="B5" s="20" t="s">
        <v>136</v>
      </c>
      <c r="C5" s="51">
        <v>7079.2</v>
      </c>
      <c r="D5" s="46">
        <v>1581234126</v>
      </c>
    </row>
    <row r="6" spans="2:4">
      <c r="B6" s="20" t="s">
        <v>99</v>
      </c>
      <c r="C6" s="51">
        <v>3054</v>
      </c>
      <c r="D6" s="46">
        <v>1581234096</v>
      </c>
    </row>
    <row r="7" spans="2:4">
      <c r="B7" s="20" t="s">
        <v>31</v>
      </c>
      <c r="C7" s="51">
        <v>3054</v>
      </c>
      <c r="D7" s="46">
        <v>1581233848</v>
      </c>
    </row>
    <row r="8" spans="2:4">
      <c r="B8" s="20" t="s">
        <v>101</v>
      </c>
      <c r="C8" s="51">
        <v>3469</v>
      </c>
      <c r="D8" s="46">
        <v>1514688940</v>
      </c>
    </row>
    <row r="9" spans="2:4">
      <c r="B9" s="20" t="s">
        <v>103</v>
      </c>
      <c r="C9" s="51">
        <v>3054.2</v>
      </c>
      <c r="D9" s="47">
        <v>1543869268</v>
      </c>
    </row>
    <row r="10" spans="2:4">
      <c r="B10" s="20" t="s">
        <v>110</v>
      </c>
      <c r="C10" s="51">
        <v>3054</v>
      </c>
      <c r="D10" s="46">
        <v>1581234320</v>
      </c>
    </row>
    <row r="11" spans="2:4">
      <c r="B11" s="20" t="s">
        <v>33</v>
      </c>
      <c r="C11" s="51">
        <v>3193.4</v>
      </c>
      <c r="D11" s="46">
        <v>1581233855</v>
      </c>
    </row>
    <row r="12" spans="2:4">
      <c r="B12" s="20" t="s">
        <v>35</v>
      </c>
      <c r="C12" s="51">
        <v>3386.4</v>
      </c>
      <c r="D12" s="46">
        <v>1581233863</v>
      </c>
    </row>
    <row r="13" spans="2:4">
      <c r="B13" s="20" t="s">
        <v>62</v>
      </c>
      <c r="C13" s="51">
        <v>3054</v>
      </c>
      <c r="D13" s="46">
        <v>1510016001</v>
      </c>
    </row>
    <row r="14" spans="2:4">
      <c r="B14" s="20" t="s">
        <v>163</v>
      </c>
      <c r="C14" s="51">
        <v>3386.6</v>
      </c>
      <c r="D14" s="46">
        <v>1585174586</v>
      </c>
    </row>
    <row r="15" spans="2:4">
      <c r="B15" s="20" t="s">
        <v>119</v>
      </c>
      <c r="C15" s="51">
        <v>4166.8</v>
      </c>
      <c r="D15" s="46">
        <v>1581234401</v>
      </c>
    </row>
    <row r="16" spans="2:4">
      <c r="B16" s="20" t="s">
        <v>191</v>
      </c>
      <c r="C16" s="51">
        <v>3635.2</v>
      </c>
      <c r="D16" s="46">
        <v>1575688019</v>
      </c>
    </row>
    <row r="17" spans="2:4">
      <c r="B17" s="20" t="s">
        <v>79</v>
      </c>
      <c r="C17" s="51">
        <v>3054</v>
      </c>
      <c r="D17" s="46">
        <v>1581234045</v>
      </c>
    </row>
    <row r="18" spans="2:4">
      <c r="B18" s="20" t="s">
        <v>81</v>
      </c>
      <c r="C18" s="51">
        <v>3054.2</v>
      </c>
      <c r="D18" s="46">
        <v>1581233960</v>
      </c>
    </row>
    <row r="19" spans="2:4">
      <c r="B19" s="20" t="s">
        <v>178</v>
      </c>
      <c r="C19" s="51">
        <v>3735.2</v>
      </c>
      <c r="D19" s="47">
        <v>1589930350</v>
      </c>
    </row>
    <row r="20" spans="2:4">
      <c r="B20" s="20" t="s">
        <v>64</v>
      </c>
      <c r="C20" s="51">
        <v>3054</v>
      </c>
      <c r="D20" s="46">
        <v>1581233978</v>
      </c>
    </row>
    <row r="21" spans="2:4">
      <c r="B21" s="20" t="s">
        <v>37</v>
      </c>
      <c r="C21" s="51">
        <v>3193.4</v>
      </c>
      <c r="D21" s="46">
        <v>1520195251</v>
      </c>
    </row>
    <row r="22" spans="2:4">
      <c r="B22" s="20" t="s">
        <v>24</v>
      </c>
      <c r="C22" s="51">
        <v>4987.2</v>
      </c>
      <c r="D22" s="46">
        <v>1528160869</v>
      </c>
    </row>
    <row r="23" spans="2:4">
      <c r="B23" s="20" t="s">
        <v>39</v>
      </c>
      <c r="C23" s="51">
        <v>3193.2</v>
      </c>
      <c r="D23" s="46">
        <v>1581234002</v>
      </c>
    </row>
    <row r="24" spans="2:4">
      <c r="B24" s="20" t="s">
        <v>138</v>
      </c>
      <c r="C24" s="51">
        <v>3500</v>
      </c>
      <c r="D24" s="46">
        <v>1581234142</v>
      </c>
    </row>
    <row r="25" spans="2:4">
      <c r="B25" s="20" t="s">
        <v>83</v>
      </c>
      <c r="C25" s="51">
        <v>5158.2</v>
      </c>
      <c r="D25" s="46">
        <v>1581234053</v>
      </c>
    </row>
    <row r="26" spans="2:4">
      <c r="B26" s="20" t="s">
        <v>85</v>
      </c>
      <c r="C26" s="51">
        <v>3386.6</v>
      </c>
      <c r="D26" s="46">
        <v>1547580603</v>
      </c>
    </row>
    <row r="27" spans="2:4">
      <c r="B27" s="20" t="s">
        <v>112</v>
      </c>
      <c r="C27" s="51">
        <v>3054</v>
      </c>
      <c r="D27" s="46">
        <v>1581233871</v>
      </c>
    </row>
    <row r="28" spans="2:4">
      <c r="B28" s="20" t="s">
        <v>66</v>
      </c>
      <c r="C28" s="51">
        <v>3193.6</v>
      </c>
      <c r="D28" s="48">
        <v>1553564644</v>
      </c>
    </row>
    <row r="29" spans="2:4">
      <c r="B29" s="20" t="s">
        <v>41</v>
      </c>
      <c r="C29" s="51">
        <v>3054</v>
      </c>
      <c r="D29" s="46">
        <v>1583449081</v>
      </c>
    </row>
    <row r="30" spans="2:4">
      <c r="B30" s="20" t="s">
        <v>140</v>
      </c>
      <c r="C30" s="51">
        <v>2492.1999999999998</v>
      </c>
      <c r="D30" s="46">
        <v>1581234168</v>
      </c>
    </row>
    <row r="31" spans="2:4">
      <c r="B31" s="20" t="s">
        <v>68</v>
      </c>
      <c r="C31" s="51">
        <v>3472.2</v>
      </c>
      <c r="D31" s="46">
        <v>1589384578</v>
      </c>
    </row>
    <row r="32" spans="2:4">
      <c r="B32" s="20" t="s">
        <v>121</v>
      </c>
      <c r="C32" s="51">
        <v>2077.1999999999998</v>
      </c>
      <c r="D32" s="48">
        <v>1553660880</v>
      </c>
    </row>
    <row r="33" spans="2:4">
      <c r="B33" s="20" t="s">
        <v>43</v>
      </c>
      <c r="C33" s="51">
        <v>3054</v>
      </c>
      <c r="D33" s="46">
        <v>1581233901</v>
      </c>
    </row>
    <row r="34" spans="2:4">
      <c r="B34" s="20" t="s">
        <v>19</v>
      </c>
      <c r="C34" s="51">
        <v>6223.8</v>
      </c>
      <c r="D34" s="49" t="s">
        <v>218</v>
      </c>
    </row>
    <row r="35" spans="2:4">
      <c r="B35" s="20" t="s">
        <v>123</v>
      </c>
      <c r="C35" s="51">
        <v>3054</v>
      </c>
      <c r="D35" s="46">
        <v>1583449065</v>
      </c>
    </row>
    <row r="36" spans="2:4">
      <c r="B36" s="20" t="s">
        <v>45</v>
      </c>
      <c r="C36" s="51">
        <v>3054</v>
      </c>
      <c r="D36" s="46">
        <v>1512359175</v>
      </c>
    </row>
    <row r="37" spans="2:4">
      <c r="B37" s="20" t="s">
        <v>26</v>
      </c>
      <c r="C37" s="51">
        <v>3472.2</v>
      </c>
      <c r="D37" s="48">
        <v>1556670194</v>
      </c>
    </row>
    <row r="38" spans="2:4">
      <c r="B38" s="20" t="s">
        <v>142</v>
      </c>
      <c r="C38" s="51">
        <v>10221.200000000001</v>
      </c>
      <c r="D38" s="46">
        <v>1581234193</v>
      </c>
    </row>
    <row r="39" spans="2:4">
      <c r="B39" s="20" t="s">
        <v>28</v>
      </c>
      <c r="C39" s="51">
        <v>3635.2</v>
      </c>
      <c r="D39" s="46">
        <v>1512023717</v>
      </c>
    </row>
    <row r="40" spans="2:4">
      <c r="B40" s="20" t="s">
        <v>198</v>
      </c>
      <c r="C40" s="51">
        <v>4987.2</v>
      </c>
      <c r="D40" s="46">
        <v>1581234208</v>
      </c>
    </row>
    <row r="41" spans="2:4">
      <c r="B41" s="20" t="s">
        <v>47</v>
      </c>
      <c r="C41" s="51">
        <v>3054.2</v>
      </c>
      <c r="D41" s="46">
        <v>1586809291</v>
      </c>
    </row>
    <row r="42" spans="2:4">
      <c r="B42" s="20" t="s">
        <v>193</v>
      </c>
      <c r="C42" s="51">
        <v>4987.2</v>
      </c>
      <c r="D42" s="46">
        <v>1581234215</v>
      </c>
    </row>
    <row r="43" spans="2:4">
      <c r="B43" s="20" t="s">
        <v>49</v>
      </c>
      <c r="C43" s="51">
        <v>4987.2</v>
      </c>
      <c r="D43" s="46">
        <v>1581234010</v>
      </c>
    </row>
    <row r="44" spans="2:4">
      <c r="B44" s="20" t="s">
        <v>144</v>
      </c>
      <c r="C44" s="51">
        <v>4987.2</v>
      </c>
      <c r="D44" s="47">
        <v>1549654890</v>
      </c>
    </row>
    <row r="45" spans="2:4">
      <c r="B45" s="20" t="s">
        <v>200</v>
      </c>
      <c r="C45" s="51">
        <v>2054</v>
      </c>
      <c r="D45" s="46">
        <v>1540178516</v>
      </c>
    </row>
    <row r="46" spans="2:4">
      <c r="B46" s="20" t="s">
        <v>146</v>
      </c>
      <c r="C46" s="51">
        <v>3635.2</v>
      </c>
      <c r="D46" s="46">
        <v>1581234223</v>
      </c>
    </row>
    <row r="47" spans="2:4">
      <c r="B47" s="20" t="s">
        <v>51</v>
      </c>
      <c r="C47" s="51">
        <v>3054</v>
      </c>
      <c r="D47" s="46">
        <v>1581233927</v>
      </c>
    </row>
    <row r="48" spans="2:4">
      <c r="B48" s="20" t="s">
        <v>105</v>
      </c>
      <c r="C48" s="51">
        <v>3054</v>
      </c>
      <c r="D48" s="46">
        <v>1554293301</v>
      </c>
    </row>
    <row r="49" spans="2:4">
      <c r="B49" s="20" t="s">
        <v>125</v>
      </c>
      <c r="C49" s="51">
        <v>3472.2</v>
      </c>
      <c r="D49" s="46">
        <v>1581234419</v>
      </c>
    </row>
    <row r="50" spans="2:4">
      <c r="B50" s="20" t="s">
        <v>180</v>
      </c>
      <c r="C50" s="51">
        <v>5607.4</v>
      </c>
      <c r="D50" s="46">
        <v>1537485635</v>
      </c>
    </row>
    <row r="51" spans="2:4">
      <c r="B51" s="20" t="s">
        <v>148</v>
      </c>
      <c r="C51" s="51">
        <v>3054</v>
      </c>
      <c r="D51" s="50">
        <v>1518617983</v>
      </c>
    </row>
    <row r="52" spans="2:4">
      <c r="B52" s="20" t="s">
        <v>87</v>
      </c>
      <c r="C52" s="51">
        <v>4987.2</v>
      </c>
      <c r="D52" s="50">
        <v>1549571162</v>
      </c>
    </row>
    <row r="53" spans="2:4">
      <c r="B53" s="20" t="s">
        <v>182</v>
      </c>
      <c r="C53" s="51">
        <v>3735.2</v>
      </c>
      <c r="D53" s="46">
        <v>1581234363</v>
      </c>
    </row>
    <row r="54" spans="2:4">
      <c r="B54" s="20" t="s">
        <v>165</v>
      </c>
      <c r="C54" s="51">
        <v>3386.6</v>
      </c>
      <c r="D54" s="46">
        <v>1581234231</v>
      </c>
    </row>
    <row r="55" spans="2:4">
      <c r="B55" s="20" t="s">
        <v>129</v>
      </c>
      <c r="C55" s="51">
        <v>4166.8</v>
      </c>
      <c r="D55" s="46">
        <v>1581234427</v>
      </c>
    </row>
    <row r="56" spans="2:4">
      <c r="B56" s="20" t="s">
        <v>70</v>
      </c>
      <c r="C56" s="51">
        <v>3193.4</v>
      </c>
      <c r="D56" s="46">
        <v>1581233995</v>
      </c>
    </row>
    <row r="57" spans="2:4">
      <c r="B57" s="20" t="s">
        <v>152</v>
      </c>
      <c r="C57" s="51">
        <v>3472.2</v>
      </c>
      <c r="D57" s="47">
        <v>1587231667</v>
      </c>
    </row>
    <row r="58" spans="2:4">
      <c r="B58" s="20" t="s">
        <v>167</v>
      </c>
      <c r="C58" s="51">
        <v>3386.6</v>
      </c>
      <c r="D58" s="46">
        <v>1514436704</v>
      </c>
    </row>
    <row r="59" spans="2:4">
      <c r="B59" s="20" t="s">
        <v>96</v>
      </c>
      <c r="C59" s="51">
        <v>3475.4</v>
      </c>
      <c r="D59" s="46">
        <v>1541827467</v>
      </c>
    </row>
    <row r="60" spans="2:4">
      <c r="B60" s="20" t="s">
        <v>154</v>
      </c>
      <c r="C60" s="51">
        <v>7079.4</v>
      </c>
      <c r="D60" s="46">
        <v>1581234257</v>
      </c>
    </row>
    <row r="61" spans="2:4">
      <c r="B61" s="20" t="s">
        <v>203</v>
      </c>
      <c r="C61" s="51">
        <v>4987.3999999999996</v>
      </c>
      <c r="D61" s="46">
        <v>1581234266</v>
      </c>
    </row>
    <row r="62" spans="2:4">
      <c r="B62" s="20" t="s">
        <v>114</v>
      </c>
      <c r="C62" s="51">
        <v>3054</v>
      </c>
      <c r="D62" s="47">
        <v>1585512219</v>
      </c>
    </row>
    <row r="63" spans="2:4">
      <c r="B63" s="20" t="s">
        <v>184</v>
      </c>
      <c r="C63" s="51">
        <v>3936</v>
      </c>
      <c r="D63" s="46">
        <v>1581234274</v>
      </c>
    </row>
    <row r="64" spans="2:4">
      <c r="B64" s="20" t="s">
        <v>53</v>
      </c>
      <c r="C64" s="51">
        <v>3054</v>
      </c>
      <c r="D64" s="46">
        <v>1581233936</v>
      </c>
    </row>
    <row r="65" spans="2:4">
      <c r="B65" s="20" t="s">
        <v>131</v>
      </c>
      <c r="C65" s="51">
        <v>3472.2</v>
      </c>
      <c r="D65" s="46">
        <v>1581881798</v>
      </c>
    </row>
    <row r="66" spans="2:4">
      <c r="B66" s="20" t="s">
        <v>72</v>
      </c>
      <c r="C66" s="51">
        <v>3193.4</v>
      </c>
      <c r="D66" s="46">
        <v>1555005313</v>
      </c>
    </row>
    <row r="67" spans="2:4">
      <c r="B67" s="20" t="s">
        <v>55</v>
      </c>
      <c r="C67" s="51">
        <v>3054.2</v>
      </c>
      <c r="D67" s="47">
        <v>1523230796</v>
      </c>
    </row>
    <row r="68" spans="2:4">
      <c r="B68" s="20" t="s">
        <v>169</v>
      </c>
      <c r="C68" s="51">
        <v>4987.2</v>
      </c>
      <c r="D68" s="46">
        <v>1581234282</v>
      </c>
    </row>
    <row r="69" spans="2:4">
      <c r="B69" s="20" t="s">
        <v>74</v>
      </c>
      <c r="C69" s="51">
        <v>3054</v>
      </c>
      <c r="D69" s="46">
        <v>1581234028</v>
      </c>
    </row>
    <row r="70" spans="2:4">
      <c r="B70" s="20" t="s">
        <v>89</v>
      </c>
      <c r="C70" s="51">
        <v>3054.2</v>
      </c>
      <c r="D70" s="46">
        <v>1581234079</v>
      </c>
    </row>
    <row r="71" spans="2:4">
      <c r="B71" s="20" t="s">
        <v>171</v>
      </c>
      <c r="C71" s="51">
        <v>3386.4</v>
      </c>
      <c r="D71" s="46">
        <v>1581234290</v>
      </c>
    </row>
    <row r="72" spans="2:4">
      <c r="B72" s="20" t="s">
        <v>57</v>
      </c>
      <c r="C72" s="51">
        <v>3054</v>
      </c>
      <c r="D72" s="46">
        <v>1287661509</v>
      </c>
    </row>
    <row r="73" spans="2:4">
      <c r="B73" s="20" t="s">
        <v>173</v>
      </c>
      <c r="C73" s="51">
        <v>3386.2</v>
      </c>
      <c r="D73" s="46">
        <v>1571610120</v>
      </c>
    </row>
    <row r="74" spans="2:4">
      <c r="B74" s="20" t="s">
        <v>107</v>
      </c>
      <c r="C74" s="51">
        <v>3054</v>
      </c>
      <c r="D74" s="46">
        <v>1581234348</v>
      </c>
    </row>
    <row r="75" spans="2:4">
      <c r="B75" s="20" t="s">
        <v>59</v>
      </c>
      <c r="C75" s="51">
        <v>3054</v>
      </c>
      <c r="D75" s="46">
        <v>1585829310</v>
      </c>
    </row>
    <row r="76" spans="2:4">
      <c r="B76" s="20" t="s">
        <v>188</v>
      </c>
      <c r="C76" s="51">
        <v>3735.2</v>
      </c>
      <c r="D76" s="46">
        <v>1581234371</v>
      </c>
    </row>
    <row r="77" spans="2:4">
      <c r="B77" s="20" t="s">
        <v>91</v>
      </c>
      <c r="C77" s="51">
        <v>3054</v>
      </c>
      <c r="D77" s="46">
        <v>1581234087</v>
      </c>
    </row>
    <row r="78" spans="2:4">
      <c r="B78" s="20" t="s">
        <v>175</v>
      </c>
      <c r="C78" s="51">
        <v>3386.6</v>
      </c>
      <c r="D78" s="46">
        <v>1583941504</v>
      </c>
    </row>
    <row r="79" spans="2:4">
      <c r="B79" s="20" t="s">
        <v>156</v>
      </c>
      <c r="C79" s="51">
        <v>4987.2</v>
      </c>
      <c r="D79" s="46">
        <v>1581234304</v>
      </c>
    </row>
    <row r="80" spans="2:4">
      <c r="B80" s="20" t="s">
        <v>133</v>
      </c>
      <c r="C80" s="51">
        <v>4987.2</v>
      </c>
      <c r="D80" s="46">
        <v>1536372174</v>
      </c>
    </row>
    <row r="81" spans="2:4">
      <c r="B81" s="20" t="s">
        <v>158</v>
      </c>
      <c r="C81" s="51">
        <v>3500</v>
      </c>
      <c r="D81" s="46">
        <v>1581234312</v>
      </c>
    </row>
    <row r="82" spans="2:4">
      <c r="C82" s="45"/>
    </row>
  </sheetData>
  <sortState ref="B1:C81">
    <sortCondition ref="B1:B81"/>
  </sortState>
  <conditionalFormatting sqref="B1:C1048576">
    <cfRule type="cellIs" dxfId="0" priority="6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01-15 FEBRERO</vt:lpstr>
      <vt:lpstr>Hoja3</vt:lpstr>
      <vt:lpstr>'01-15 FEBRERO'!Área_de_impresión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2023-02-14T17:28:45Z</cp:lastPrinted>
  <dcterms:created xsi:type="dcterms:W3CDTF">2023-02-14T15:59:07Z</dcterms:created>
  <dcterms:modified xsi:type="dcterms:W3CDTF">2023-02-14T19:32:05Z</dcterms:modified>
</cp:coreProperties>
</file>